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sa\Desktop\"/>
    </mc:Choice>
  </mc:AlternateContent>
  <xr:revisionPtr revIDLastSave="0" documentId="13_ncr:1_{FE0AE287-7E95-4801-829E-2E8D68C765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MA REIMB" sheetId="1" r:id="rId1"/>
    <sheet name="CARES - STIMULUS" sheetId="6" r:id="rId2"/>
    <sheet name="REVENUE TRACK" sheetId="7" r:id="rId3"/>
    <sheet name="Sched A Exp" sheetId="11" r:id="rId4"/>
    <sheet name="Sched B Labor" sheetId="12" r:id="rId5"/>
    <sheet name="Sched B Labor FEMA " sheetId="15" r:id="rId6"/>
    <sheet name="LABOR COST WORKSHEET" sheetId="13" r:id="rId7"/>
    <sheet name="Sheet C Description" sheetId="14" r:id="rId8"/>
  </sheets>
  <definedNames>
    <definedName name="_xlnm.Print_Area" localSheetId="1">'CARES - STIMULUS'!$A$1:$E$40</definedName>
    <definedName name="_xlnm.Print_Area" localSheetId="0">'FEMA REIMB'!$A$1:$C$25</definedName>
    <definedName name="_xlnm.Print_Area" localSheetId="2">'REVENUE TRACK'!$A$1:$E$14</definedName>
    <definedName name="_xlnm.Print_Area" localSheetId="3">'Sched A Exp'!$A$1:$F$15</definedName>
    <definedName name="_xlnm.Print_Area" localSheetId="4">'Sched B Labor'!$A$1:$H$16</definedName>
    <definedName name="_xlnm.Print_Area" localSheetId="7">'Sheet C Description'!$A$1:$E$28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2" l="1"/>
  <c r="H22" i="12"/>
  <c r="H23" i="12"/>
  <c r="H24" i="12"/>
  <c r="H25" i="12"/>
  <c r="H26" i="12"/>
  <c r="H27" i="12"/>
  <c r="H28" i="12"/>
  <c r="H20" i="12"/>
  <c r="H8" i="13"/>
  <c r="H7" i="13"/>
  <c r="H6" i="13"/>
  <c r="H5" i="13"/>
  <c r="H4" i="13"/>
  <c r="H3" i="13"/>
  <c r="G8" i="13"/>
  <c r="G7" i="13"/>
  <c r="G6" i="13"/>
  <c r="G5" i="13"/>
  <c r="G4" i="13"/>
  <c r="E8" i="13"/>
  <c r="E7" i="13"/>
  <c r="E6" i="13"/>
  <c r="E5" i="13"/>
  <c r="E4" i="13"/>
  <c r="E3" i="13"/>
  <c r="D3" i="13"/>
  <c r="I3" i="13" s="1"/>
  <c r="D4" i="13"/>
  <c r="I4" i="13" s="1"/>
  <c r="D5" i="13"/>
  <c r="I5" i="13" s="1"/>
  <c r="D6" i="13"/>
  <c r="I6" i="13" s="1"/>
  <c r="D7" i="13"/>
  <c r="I7" i="13" s="1"/>
  <c r="D8" i="13"/>
  <c r="C8" i="13"/>
  <c r="I8" i="13" s="1"/>
  <c r="F8" i="13"/>
  <c r="F7" i="13"/>
  <c r="F6" i="13"/>
  <c r="F5" i="13"/>
  <c r="F4" i="13"/>
  <c r="H9" i="12"/>
  <c r="H10" i="12"/>
  <c r="H11" i="12"/>
  <c r="H12" i="12"/>
  <c r="H13" i="12"/>
  <c r="H14" i="12"/>
  <c r="H15" i="12"/>
  <c r="H16" i="12"/>
  <c r="H8" i="12"/>
  <c r="H29" i="12" l="1"/>
  <c r="H17" i="12" l="1"/>
  <c r="H30" i="12" s="1"/>
  <c r="F8" i="11"/>
  <c r="F9" i="11"/>
  <c r="F10" i="11"/>
  <c r="F11" i="11"/>
  <c r="F12" i="11"/>
  <c r="F13" i="11"/>
  <c r="F14" i="11"/>
  <c r="F15" i="11"/>
  <c r="F7" i="11"/>
  <c r="F16" i="11" l="1"/>
  <c r="D15" i="7"/>
  <c r="C15" i="7"/>
  <c r="E7" i="7"/>
  <c r="E8" i="7"/>
  <c r="E9" i="7"/>
  <c r="E10" i="7"/>
  <c r="E11" i="7"/>
  <c r="E12" i="7"/>
  <c r="E13" i="7"/>
  <c r="E14" i="7"/>
  <c r="E6" i="7"/>
  <c r="C25" i="1"/>
  <c r="D42" i="6"/>
  <c r="C42" i="6"/>
  <c r="E8" i="6"/>
  <c r="E10" i="6"/>
  <c r="E12" i="6"/>
  <c r="E14" i="6"/>
  <c r="E16" i="6"/>
  <c r="E18" i="6"/>
  <c r="E20" i="6"/>
  <c r="E22" i="6"/>
  <c r="E24" i="6"/>
  <c r="E26" i="6"/>
  <c r="E28" i="6"/>
  <c r="E30" i="6"/>
  <c r="E32" i="6"/>
  <c r="E34" i="6"/>
  <c r="E36" i="6"/>
  <c r="E38" i="6"/>
  <c r="E40" i="6"/>
  <c r="E42" i="6" s="1"/>
  <c r="E6" i="6"/>
  <c r="E15" i="7" l="1"/>
</calcChain>
</file>

<file path=xl/sharedStrings.xml><?xml version="1.0" encoding="utf-8"?>
<sst xmlns="http://schemas.openxmlformats.org/spreadsheetml/2006/main" count="234" uniqueCount="157">
  <si>
    <t>Vulnerable population support</t>
  </si>
  <si>
    <t>Social distancing measures</t>
  </si>
  <si>
    <t>Reallocation of staff time</t>
  </si>
  <si>
    <t>Additional staff to manage grants</t>
  </si>
  <si>
    <t>Utility and service connections</t>
  </si>
  <si>
    <t>Administrative expenses</t>
  </si>
  <si>
    <t>Utility fee and connection waivers</t>
  </si>
  <si>
    <t>Workers comp claims/premiums</t>
  </si>
  <si>
    <t>FEMA match</t>
  </si>
  <si>
    <t>Overtime for staff filling other roles</t>
  </si>
  <si>
    <t>New contracts to replace vendors</t>
  </si>
  <si>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>Postponed project and re-permitting fees</t>
    </r>
  </si>
  <si>
    <t>Tax deferral or reductions</t>
  </si>
  <si>
    <t xml:space="preserve">Bed Tax Revenue </t>
  </si>
  <si>
    <t xml:space="preserve">Rental Car Tax Revenue </t>
  </si>
  <si>
    <t>Utility fees</t>
  </si>
  <si>
    <t>Property tax</t>
  </si>
  <si>
    <t>Commercial Passenger Vessel Fees - local</t>
  </si>
  <si>
    <t>Commercial Passenger Vessel Fees - State shared</t>
  </si>
  <si>
    <t>Fish Tax Revenue - local</t>
  </si>
  <si>
    <t>Difference</t>
  </si>
  <si>
    <t>Shared Fish Tax - State</t>
  </si>
  <si>
    <t xml:space="preserve"> </t>
  </si>
  <si>
    <t>City of XXX -  FEMA Reimbursement Activities</t>
  </si>
  <si>
    <t xml:space="preserve">Emergency Operation Center costs </t>
  </si>
  <si>
    <t>Amount $</t>
  </si>
  <si>
    <t>FEMA Account #:xxxxxxx</t>
  </si>
  <si>
    <t>Report Month: ____________/20___                                                                                       Responsible Agent:</t>
  </si>
  <si>
    <t>X</t>
  </si>
  <si>
    <t>Technical assistance to state, tribal, territorial or local governments on emergency management and control of 
immediate threats to public health and safety</t>
  </si>
  <si>
    <t>Training specific to the declared event</t>
  </si>
  <si>
    <t>Disinfection of eligible public facilities</t>
  </si>
  <si>
    <t>Non‐deferrable medical treatment of infected persons in a shelter or temporary medical facility</t>
  </si>
  <si>
    <t>Related medical facility services and supplies</t>
  </si>
  <si>
    <t>Temporary medical facilities and/or enhanced medical/hospital capacity (for treatment when existing facilities are reasonably forecasted to become overloaded in the near term and cannot accommodate the patient load or to quarantine potentially infected persons)</t>
  </si>
  <si>
    <t>Use of specialized medical equipment</t>
  </si>
  <si>
    <t>Medical waste disposal</t>
  </si>
  <si>
    <t>Emergency medical transport</t>
  </si>
  <si>
    <t>All sheltering must be conducted in accordance with standards or guidance approved by HHS/CDC and must be implemented in a manner that incorporates social distancing measures</t>
  </si>
  <si>
    <t>Household pet sheltering and containment actions related to household pets in accordance with CDC guidelines</t>
  </si>
  <si>
    <t>Purchase and distribution of food, water, ice, medicine, and other consumable supplies, to include personal protective equipment and hazardous material suits</t>
  </si>
  <si>
    <t>Movement of supplies and persons</t>
  </si>
  <si>
    <t>Security and law enforcement</t>
  </si>
  <si>
    <t>Communications of general health and safety information to the public</t>
  </si>
  <si>
    <t>Search and rescue to locate and recover members of the population requiring assistance</t>
  </si>
  <si>
    <t>Reimbursement for state, tribe, territory and/or local government force account overtime costs</t>
  </si>
  <si>
    <t xml:space="preserve">Report Month: ____________/20___                                                                                       </t>
  </si>
  <si>
    <t>FY19</t>
  </si>
  <si>
    <t>FY20</t>
  </si>
  <si>
    <t>Revenue Lost from Closure of public facilities</t>
  </si>
  <si>
    <t>Costs for CARES Act expanded leave</t>
  </si>
  <si>
    <t xml:space="preserve">CARES ACT -- City of XXX </t>
  </si>
  <si>
    <t>Describe</t>
  </si>
  <si>
    <t xml:space="preserve">TOTAL </t>
  </si>
  <si>
    <t>Completed by:</t>
  </si>
  <si>
    <t>TOTAL</t>
  </si>
  <si>
    <t xml:space="preserve">City of XXX </t>
  </si>
  <si>
    <t>Sales Tax Revenue</t>
  </si>
  <si>
    <t>Please add any comments about municipal revenue gains or losses due to COVID-19 below:</t>
  </si>
  <si>
    <t>Gain / (Loss)</t>
  </si>
  <si>
    <t>Revenue Gain / (Loss) due to COVID-19</t>
  </si>
  <si>
    <t>March</t>
  </si>
  <si>
    <t xml:space="preserve">Completed by:  </t>
  </si>
  <si>
    <r>
      <t xml:space="preserve">Report Month: </t>
    </r>
    <r>
      <rPr>
        <sz val="12"/>
        <color theme="1"/>
        <rFont val="Calibri"/>
        <family val="2"/>
      </rPr>
      <t>March 2020</t>
    </r>
    <r>
      <rPr>
        <b/>
        <sz val="12"/>
        <color theme="1"/>
        <rFont val="Calibri"/>
        <family val="2"/>
      </rPr>
      <t xml:space="preserve">                                                                                      </t>
    </r>
  </si>
  <si>
    <t>EXPENSES FOR (Choose FEMA REIMB, CARES ACT or REVENUE LOSS)</t>
  </si>
  <si>
    <t>ITEM</t>
  </si>
  <si>
    <t>DATE</t>
  </si>
  <si>
    <t>QTY</t>
  </si>
  <si>
    <t>UNIT PRICE</t>
  </si>
  <si>
    <t>Please add any comments about expenses below:</t>
  </si>
  <si>
    <t>Cases of water for employees disinfecting City buildings</t>
  </si>
  <si>
    <t xml:space="preserve">SCHEDULE A  </t>
  </si>
  <si>
    <t>CITY OF xxx</t>
  </si>
  <si>
    <t>FEMA Reimbursable Expenses  (attach schedules A &amp; B)</t>
  </si>
  <si>
    <t>Attach schedules A&amp;B.  Describe activity in line below item.  Attach schedule C if more space is needed for description.</t>
  </si>
  <si>
    <t>Phone bill AT&amp;T Command Center Lead Employee</t>
  </si>
  <si>
    <t xml:space="preserve">SCHEDULE B  </t>
  </si>
  <si>
    <t>Hourly</t>
  </si>
  <si>
    <t>Def Comp</t>
  </si>
  <si>
    <t xml:space="preserve">Fica </t>
  </si>
  <si>
    <t xml:space="preserve">MED </t>
  </si>
  <si>
    <t xml:space="preserve">Health </t>
  </si>
  <si>
    <t>PERS</t>
  </si>
  <si>
    <t>ESC</t>
  </si>
  <si>
    <t>Total Rate</t>
  </si>
  <si>
    <t>TEMP</t>
  </si>
  <si>
    <t>Public Works I</t>
  </si>
  <si>
    <t>Public Works II</t>
  </si>
  <si>
    <t>Operator</t>
  </si>
  <si>
    <t>Public Works III</t>
  </si>
  <si>
    <t>Public Works Supervisor</t>
  </si>
  <si>
    <t>OT HRS</t>
  </si>
  <si>
    <t>ST HRS</t>
  </si>
  <si>
    <t xml:space="preserve">Public Works II </t>
  </si>
  <si>
    <t>Tape off playgrounds</t>
  </si>
  <si>
    <t xml:space="preserve">Tape off playgrounds </t>
  </si>
  <si>
    <t>Pickup Truck Day Rental (per hour) - tape off playgrounds</t>
  </si>
  <si>
    <t xml:space="preserve">Laborer </t>
  </si>
  <si>
    <t>4,000 PA</t>
  </si>
  <si>
    <t>COVID 19 RESPONSE EMPLOYEES</t>
  </si>
  <si>
    <t>Command Response Lead</t>
  </si>
  <si>
    <t>Command Response I</t>
  </si>
  <si>
    <t>Command Response II</t>
  </si>
  <si>
    <t xml:space="preserve">Direct Shelter Setup </t>
  </si>
  <si>
    <t>Dispatch</t>
  </si>
  <si>
    <t xml:space="preserve">Assist Shelter Setup </t>
  </si>
  <si>
    <t>LABOR COSTS FOR (Choose FEMA REIMB, CARES ACT or REVENUE LOSS)</t>
  </si>
  <si>
    <t>TITLE</t>
  </si>
  <si>
    <t xml:space="preserve">TITLE </t>
  </si>
  <si>
    <t>REGULAR CITY EMPLOYEES (OVERTIME COSTS ONLY)</t>
  </si>
  <si>
    <t xml:space="preserve">SUBTOTAL </t>
  </si>
  <si>
    <t>SUBTOTAL</t>
  </si>
  <si>
    <t>TOTAL LABOR COSTS</t>
  </si>
  <si>
    <t>HOURLY RATE</t>
  </si>
  <si>
    <t>Work Performed</t>
  </si>
  <si>
    <t>FEMA 18</t>
  </si>
  <si>
    <t xml:space="preserve">FEMA 1 </t>
  </si>
  <si>
    <t>FEMA 1</t>
  </si>
  <si>
    <t>Reimb Type</t>
  </si>
  <si>
    <t>FEMA 3</t>
  </si>
  <si>
    <t xml:space="preserve">CARES ACT STIMULUS DESCRIPTION </t>
  </si>
  <si>
    <t>Item:   Additional Staff to manage grants</t>
  </si>
  <si>
    <t>Description :</t>
  </si>
  <si>
    <t xml:space="preserve">Two existing staff members volunteered to work overtime to assist with grant proposals and the City also contracted two professional grant writers @ 40 hours per month each.  See attached resume of contract staff. </t>
  </si>
  <si>
    <t xml:space="preserve">Schedule C </t>
  </si>
  <si>
    <t xml:space="preserve">Item:   Vulnerable Population Support </t>
  </si>
  <si>
    <t xml:space="preserve">Item:  </t>
  </si>
  <si>
    <t xml:space="preserve">City Staff Sanitized the Elder Center 4 x per week in March 1-7, March 8-14.  Tables were covered with anti microbal cloths and masks were distributed to elders and workers. </t>
  </si>
  <si>
    <t xml:space="preserve">Item: </t>
  </si>
  <si>
    <t xml:space="preserve">SCHEDULE A       
EXPENSES FOR (Choose FEMA REIMB, CARES ACT or REVENUE LOSS)     
CITY OF xxx     </t>
  </si>
  <si>
    <r>
      <rPr>
        <sz val="8"/>
        <rFont val="Arial"/>
        <family val="2"/>
      </rPr>
      <t>APPLICANT</t>
    </r>
  </si>
  <si>
    <r>
      <rPr>
        <sz val="8"/>
        <rFont val="Arial"/>
        <family val="2"/>
      </rPr>
      <t>PA ID #</t>
    </r>
  </si>
  <si>
    <r>
      <rPr>
        <sz val="8"/>
        <rFont val="Arial"/>
        <family val="2"/>
      </rPr>
      <t>PROJECT #</t>
    </r>
  </si>
  <si>
    <r>
      <rPr>
        <sz val="8"/>
        <rFont val="Arial"/>
        <family val="2"/>
      </rPr>
      <t>DISASTER</t>
    </r>
  </si>
  <si>
    <r>
      <rPr>
        <sz val="8"/>
        <rFont val="Arial"/>
        <family val="2"/>
      </rPr>
      <t>LOCATION/SITE</t>
    </r>
  </si>
  <si>
    <r>
      <rPr>
        <sz val="8"/>
        <rFont val="Arial"/>
        <family val="2"/>
      </rPr>
      <t>CATEGORY</t>
    </r>
  </si>
  <si>
    <r>
      <rPr>
        <sz val="8"/>
        <rFont val="Arial"/>
        <family val="2"/>
      </rPr>
      <t>PERIOD COVERING</t>
    </r>
  </si>
  <si>
    <r>
      <rPr>
        <sz val="8"/>
        <rFont val="Arial"/>
        <family val="2"/>
      </rPr>
      <t>DESCRIPTION OF WORK PERFORMED</t>
    </r>
  </si>
  <si>
    <r>
      <rPr>
        <sz val="8"/>
        <rFont val="Arial"/>
        <family val="2"/>
      </rPr>
      <t>NAME</t>
    </r>
  </si>
  <si>
    <r>
      <rPr>
        <sz val="8"/>
        <rFont val="Arial"/>
        <family val="2"/>
      </rPr>
      <t>DATES AND HOURS WORKED EACH WEEK</t>
    </r>
  </si>
  <si>
    <r>
      <rPr>
        <sz val="8"/>
        <rFont val="Arial"/>
        <family val="2"/>
      </rPr>
      <t>COSTS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</si>
  <si>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</si>
  <si>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TOTAL HOURS</t>
    </r>
  </si>
  <si>
    <r>
      <rPr>
        <sz val="8"/>
        <rFont val="Arial"/>
        <family val="2"/>
      </rPr>
      <t>HOURLY RATE</t>
    </r>
  </si>
  <si>
    <r>
      <rPr>
        <sz val="8"/>
        <rFont val="Arial"/>
        <family val="2"/>
      </rPr>
      <t>BENEFIT RATE/HR</t>
    </r>
  </si>
  <si>
    <r>
      <rPr>
        <sz val="8"/>
        <rFont val="Arial"/>
        <family val="2"/>
      </rPr>
      <t>TOTAL HOURLY RATE</t>
    </r>
  </si>
  <si>
    <r>
      <rPr>
        <sz val="8"/>
        <rFont val="Arial"/>
        <family val="2"/>
      </rPr>
      <t>TOTAL COSTS</t>
    </r>
  </si>
  <si>
    <r>
      <rPr>
        <sz val="8"/>
        <rFont val="Arial"/>
        <family val="2"/>
      </rPr>
      <t>JOB TITLE</t>
    </r>
  </si>
  <si>
    <r>
      <rPr>
        <sz val="8"/>
        <rFont val="Arial"/>
        <family val="2"/>
      </rPr>
      <t>REG.</t>
    </r>
  </si>
  <si>
    <r>
      <rPr>
        <sz val="8"/>
        <rFont val="Arial"/>
        <family val="2"/>
      </rPr>
      <t>O.T.</t>
    </r>
  </si>
  <si>
    <r>
      <rPr>
        <b/>
        <sz val="8"/>
        <rFont val="Arial"/>
        <family val="2"/>
      </rPr>
      <t xml:space="preserve">TOTAL COSTS FOR FORCE ACCOUNT LABOR REGULAR TIME         </t>
    </r>
    <r>
      <rPr>
        <b/>
        <u/>
        <sz val="8"/>
        <rFont val="Arial"/>
        <family val="2"/>
      </rPr>
      <t>                                                                                         </t>
    </r>
  </si>
  <si>
    <r>
      <rPr>
        <sz val="8"/>
        <rFont val="Arial"/>
        <family val="2"/>
      </rPr>
      <t>$</t>
    </r>
  </si>
  <si>
    <r>
      <rPr>
        <b/>
        <sz val="8"/>
        <rFont val="Arial"/>
        <family val="2"/>
      </rPr>
      <t>TOTAL COST FOR FORCE ACCOUNT LABOR OVERTIME</t>
    </r>
  </si>
  <si>
    <r>
      <rPr>
        <b/>
        <sz val="8"/>
        <rFont val="Arial"/>
        <family val="2"/>
      </rPr>
      <t>I CERTIFY THAT THE INFORMATION ABOVE WAS OBTAINED FROM PAYROLL RECORDS, INVOICES, OR OTHER DOCUMENTS THAT ARE AVAILABLE FOR AUDIT.</t>
    </r>
  </si>
  <si>
    <r>
      <rPr>
        <sz val="8"/>
        <rFont val="Arial"/>
        <family val="2"/>
      </rPr>
      <t>CERTIFIED</t>
    </r>
  </si>
  <si>
    <r>
      <rPr>
        <sz val="8"/>
        <rFont val="Arial"/>
        <family val="2"/>
      </rPr>
      <t>TITLE</t>
    </r>
  </si>
  <si>
    <t xml:space="preserve"> Stimulus Activities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</si>
</sst>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"/>
      <family val="1"/>
      <scheme val="minor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4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9" xfId="0" applyBorder="1"/>
    <xf numFmtId="0" fontId="0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1" xfId="0" applyBorder="1"/>
    <xf numFmtId="0" fontId="0" fillId="0" borderId="4" xfId="0" applyBorder="1"/>
    <xf numFmtId="0" fontId="0" fillId="0" borderId="11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7" xfId="1" applyFont="1" applyBorder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4" xfId="0" applyBorder="1"/>
    <xf numFmtId="0" fontId="0" fillId="0" borderId="15" xfId="0" applyBorder="1" applyAlignment="1">
      <alignment vertical="center"/>
    </xf>
    <xf numFmtId="44" fontId="0" fillId="0" borderId="15" xfId="1" applyFont="1" applyBorder="1" applyAlignment="1">
      <alignment horizontal="center" vertical="center" wrapText="1"/>
    </xf>
    <xf numFmtId="44" fontId="0" fillId="0" borderId="16" xfId="0" applyNumberForma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 applyAlignment="1">
      <alignment vertical="center"/>
    </xf>
    <xf numFmtId="44" fontId="0" fillId="3" borderId="15" xfId="1" applyFont="1" applyFill="1" applyBorder="1" applyAlignment="1">
      <alignment horizontal="center" vertical="center" wrapText="1"/>
    </xf>
    <xf numFmtId="44" fontId="0" fillId="3" borderId="16" xfId="0" applyNumberFormat="1" applyFill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44" fontId="0" fillId="4" borderId="11" xfId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44" fontId="7" fillId="2" borderId="21" xfId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44" fontId="0" fillId="0" borderId="11" xfId="1" applyFont="1" applyBorder="1" applyAlignment="1">
      <alignment vertical="center"/>
    </xf>
    <xf numFmtId="44" fontId="0" fillId="4" borderId="9" xfId="0" applyNumberFormat="1" applyFill="1" applyBorder="1" applyAlignment="1">
      <alignment vertical="center"/>
    </xf>
    <xf numFmtId="0" fontId="0" fillId="0" borderId="9" xfId="0" applyFont="1" applyBorder="1" applyAlignment="1">
      <alignment horizontal="justify" vertical="center"/>
    </xf>
    <xf numFmtId="0" fontId="1" fillId="3" borderId="13" xfId="0" applyFont="1" applyFill="1" applyBorder="1" applyAlignment="1">
      <alignment horizontal="right" vertical="center" wrapText="1"/>
    </xf>
    <xf numFmtId="44" fontId="0" fillId="4" borderId="13" xfId="1" applyFont="1" applyFill="1" applyBorder="1" applyAlignment="1">
      <alignment horizontal="center" vertical="center" wrapText="1"/>
    </xf>
    <xf numFmtId="44" fontId="12" fillId="0" borderId="7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vertical="center" wrapText="1"/>
    </xf>
    <xf numFmtId="44" fontId="6" fillId="0" borderId="7" xfId="1" applyFont="1" applyBorder="1" applyAlignment="1">
      <alignment vertical="center" wrapText="1"/>
    </xf>
    <xf numFmtId="44" fontId="0" fillId="0" borderId="0" xfId="1" applyFont="1" applyAlignment="1">
      <alignment wrapText="1"/>
    </xf>
    <xf numFmtId="0" fontId="0" fillId="0" borderId="15" xfId="1" applyNumberFormat="1" applyFont="1" applyBorder="1" applyAlignment="1">
      <alignment horizontal="center" vertical="center" wrapText="1"/>
    </xf>
    <xf numFmtId="0" fontId="0" fillId="3" borderId="15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0" fillId="0" borderId="0" xfId="1" applyNumberFormat="1" applyFont="1" applyAlignment="1">
      <alignment horizontal="center" wrapText="1"/>
    </xf>
    <xf numFmtId="0" fontId="0" fillId="3" borderId="13" xfId="1" applyNumberFormat="1" applyFont="1" applyFill="1" applyBorder="1" applyAlignment="1">
      <alignment horizontal="center" vertical="center" wrapText="1"/>
    </xf>
    <xf numFmtId="44" fontId="0" fillId="3" borderId="13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5" borderId="9" xfId="0" applyFill="1" applyBorder="1" applyAlignment="1">
      <alignment horizontal="left" vertical="center" indent="1"/>
    </xf>
    <xf numFmtId="14" fontId="0" fillId="0" borderId="14" xfId="0" applyNumberFormat="1" applyBorder="1" applyAlignment="1">
      <alignment horizontal="center" vertical="center"/>
    </xf>
    <xf numFmtId="14" fontId="0" fillId="3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/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/>
    <xf numFmtId="44" fontId="0" fillId="0" borderId="0" xfId="1" applyFont="1" applyBorder="1"/>
    <xf numFmtId="44" fontId="0" fillId="0" borderId="0" xfId="1" applyFont="1"/>
    <xf numFmtId="0" fontId="0" fillId="0" borderId="0" xfId="0" applyBorder="1" applyAlignment="1">
      <alignment horizontal="center"/>
    </xf>
    <xf numFmtId="44" fontId="0" fillId="6" borderId="22" xfId="0" applyNumberFormat="1" applyFill="1" applyBorder="1"/>
    <xf numFmtId="0" fontId="0" fillId="0" borderId="1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 wrapText="1"/>
    </xf>
    <xf numFmtId="44" fontId="0" fillId="0" borderId="9" xfId="1" applyFont="1" applyBorder="1" applyAlignment="1">
      <alignment horizontal="center" vertical="center" wrapText="1"/>
    </xf>
    <xf numFmtId="44" fontId="0" fillId="0" borderId="9" xfId="0" applyNumberFormat="1" applyBorder="1" applyAlignment="1">
      <alignment vertical="center"/>
    </xf>
    <xf numFmtId="14" fontId="0" fillId="3" borderId="9" xfId="0" applyNumberFormat="1" applyFill="1" applyBorder="1" applyAlignment="1">
      <alignment horizontal="center" vertical="center"/>
    </xf>
    <xf numFmtId="0" fontId="0" fillId="3" borderId="9" xfId="1" applyNumberFormat="1" applyFont="1" applyFill="1" applyBorder="1" applyAlignment="1">
      <alignment horizontal="center" vertical="center" wrapText="1"/>
    </xf>
    <xf numFmtId="44" fontId="0" fillId="3" borderId="9" xfId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9" xfId="0" applyFont="1" applyFill="1" applyBorder="1" applyAlignment="1">
      <alignment horizontal="right" vertical="center" wrapText="1"/>
    </xf>
    <xf numFmtId="44" fontId="0" fillId="4" borderId="9" xfId="1" applyFont="1" applyFill="1" applyBorder="1" applyAlignment="1">
      <alignment horizontal="center" vertical="center" wrapText="1"/>
    </xf>
    <xf numFmtId="0" fontId="0" fillId="7" borderId="9" xfId="1" applyNumberFormat="1" applyFont="1" applyFill="1" applyBorder="1" applyAlignment="1">
      <alignment horizontal="center" vertical="center" wrapText="1"/>
    </xf>
    <xf numFmtId="44" fontId="0" fillId="6" borderId="24" xfId="0" applyNumberFormat="1" applyFill="1" applyBorder="1" applyAlignment="1">
      <alignment vertical="center"/>
    </xf>
    <xf numFmtId="0" fontId="1" fillId="0" borderId="9" xfId="0" applyFont="1" applyBorder="1" applyAlignment="1">
      <alignment horizontal="right" wrapText="1"/>
    </xf>
    <xf numFmtId="0" fontId="1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7" fillId="7" borderId="1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44" fontId="1" fillId="2" borderId="11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left" vertical="center" indent="1"/>
    </xf>
    <xf numFmtId="0" fontId="0" fillId="0" borderId="11" xfId="1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44" fontId="0" fillId="0" borderId="30" xfId="0" applyNumberFormat="1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44" fontId="7" fillId="2" borderId="32" xfId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14" fillId="0" borderId="34" xfId="2" applyFill="1" applyBorder="1" applyAlignment="1">
      <alignment horizontal="left" vertical="top" wrapText="1"/>
    </xf>
    <xf numFmtId="0" fontId="15" fillId="0" borderId="34" xfId="2" applyFont="1" applyFill="1" applyBorder="1" applyAlignment="1">
      <alignment horizontal="left" vertical="top" wrapText="1"/>
    </xf>
    <xf numFmtId="0" fontId="15" fillId="0" borderId="34" xfId="2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44" fontId="1" fillId="0" borderId="25" xfId="1" applyFont="1" applyBorder="1" applyAlignment="1">
      <alignment horizontal="right" wrapText="1"/>
    </xf>
    <xf numFmtId="44" fontId="1" fillId="0" borderId="26" xfId="1" applyFont="1" applyBorder="1" applyAlignment="1">
      <alignment horizontal="right" wrapText="1"/>
    </xf>
    <xf numFmtId="0" fontId="15" fillId="0" borderId="35" xfId="2" applyFont="1" applyFill="1" applyBorder="1" applyAlignment="1">
      <alignment horizontal="left" vertical="top" wrapText="1"/>
    </xf>
    <xf numFmtId="0" fontId="15" fillId="0" borderId="36" xfId="2" applyFont="1" applyFill="1" applyBorder="1" applyAlignment="1">
      <alignment horizontal="left" vertical="top" wrapText="1"/>
    </xf>
    <xf numFmtId="0" fontId="15" fillId="0" borderId="37" xfId="2" applyFont="1" applyFill="1" applyBorder="1" applyAlignment="1">
      <alignment horizontal="left" vertical="top" wrapText="1"/>
    </xf>
    <xf numFmtId="0" fontId="14" fillId="0" borderId="35" xfId="2" applyFill="1" applyBorder="1" applyAlignment="1">
      <alignment horizontal="left" vertical="top" wrapText="1"/>
    </xf>
    <xf numFmtId="0" fontId="14" fillId="0" borderId="37" xfId="2" applyFill="1" applyBorder="1" applyAlignment="1">
      <alignment horizontal="left" vertical="top" wrapText="1"/>
    </xf>
    <xf numFmtId="0" fontId="16" fillId="0" borderId="35" xfId="2" applyFont="1" applyFill="1" applyBorder="1" applyAlignment="1">
      <alignment horizontal="left" vertical="top" wrapText="1" indent="30"/>
    </xf>
    <xf numFmtId="0" fontId="16" fillId="0" borderId="36" xfId="2" applyFont="1" applyFill="1" applyBorder="1" applyAlignment="1">
      <alignment horizontal="left" vertical="top" wrapText="1" indent="30"/>
    </xf>
    <xf numFmtId="0" fontId="16" fillId="0" borderId="37" xfId="2" applyFont="1" applyFill="1" applyBorder="1" applyAlignment="1">
      <alignment horizontal="left" vertical="top" wrapText="1" indent="30"/>
    </xf>
    <xf numFmtId="0" fontId="17" fillId="0" borderId="40" xfId="2" applyFont="1" applyFill="1" applyBorder="1" applyAlignment="1">
      <alignment horizontal="center" vertical="top" wrapText="1"/>
    </xf>
    <xf numFmtId="0" fontId="17" fillId="0" borderId="44" xfId="2" applyFont="1" applyFill="1" applyBorder="1" applyAlignment="1">
      <alignment horizontal="center" vertical="top" wrapText="1"/>
    </xf>
    <xf numFmtId="0" fontId="17" fillId="0" borderId="41" xfId="2" applyFont="1" applyFill="1" applyBorder="1" applyAlignment="1">
      <alignment horizontal="center" vertical="top" wrapText="1"/>
    </xf>
    <xf numFmtId="0" fontId="17" fillId="0" borderId="42" xfId="2" applyFont="1" applyFill="1" applyBorder="1" applyAlignment="1">
      <alignment horizontal="left" vertical="top" wrapText="1" indent="8"/>
    </xf>
    <xf numFmtId="0" fontId="17" fillId="0" borderId="45" xfId="2" applyFont="1" applyFill="1" applyBorder="1" applyAlignment="1">
      <alignment horizontal="left" vertical="top" wrapText="1" indent="8"/>
    </xf>
    <xf numFmtId="0" fontId="17" fillId="0" borderId="43" xfId="2" applyFont="1" applyFill="1" applyBorder="1" applyAlignment="1">
      <alignment horizontal="left" vertical="top" wrapText="1" indent="8"/>
    </xf>
    <xf numFmtId="0" fontId="15" fillId="0" borderId="38" xfId="2" applyFont="1" applyFill="1" applyBorder="1" applyAlignment="1">
      <alignment horizontal="left" vertical="top" wrapText="1" indent="2"/>
    </xf>
    <xf numFmtId="0" fontId="15" fillId="0" borderId="39" xfId="2" applyFont="1" applyFill="1" applyBorder="1" applyAlignment="1">
      <alignment horizontal="left" vertical="top" wrapText="1" indent="2"/>
    </xf>
    <xf numFmtId="0" fontId="15" fillId="0" borderId="40" xfId="2" applyFont="1" applyFill="1" applyBorder="1" applyAlignment="1">
      <alignment horizontal="left" vertical="top" wrapText="1" indent="2"/>
    </xf>
    <xf numFmtId="0" fontId="15" fillId="0" borderId="41" xfId="2" applyFont="1" applyFill="1" applyBorder="1" applyAlignment="1">
      <alignment horizontal="left" vertical="top" wrapText="1" indent="2"/>
    </xf>
    <xf numFmtId="0" fontId="15" fillId="0" borderId="42" xfId="2" applyFont="1" applyFill="1" applyBorder="1" applyAlignment="1">
      <alignment horizontal="left" vertical="top" wrapText="1" indent="2"/>
    </xf>
    <xf numFmtId="0" fontId="15" fillId="0" borderId="43" xfId="2" applyFont="1" applyFill="1" applyBorder="1" applyAlignment="1">
      <alignment horizontal="left" vertical="top" wrapText="1" indent="2"/>
    </xf>
    <xf numFmtId="0" fontId="15" fillId="0" borderId="38" xfId="2" applyFont="1" applyFill="1" applyBorder="1" applyAlignment="1">
      <alignment horizontal="center" vertical="top" wrapText="1"/>
    </xf>
    <xf numFmtId="0" fontId="15" fillId="0" borderId="39" xfId="2" applyFont="1" applyFill="1" applyBorder="1" applyAlignment="1">
      <alignment horizontal="center" vertical="top" wrapText="1"/>
    </xf>
    <xf numFmtId="0" fontId="15" fillId="0" borderId="38" xfId="2" applyFont="1" applyFill="1" applyBorder="1" applyAlignment="1">
      <alignment horizontal="left" vertical="top" wrapText="1"/>
    </xf>
    <xf numFmtId="0" fontId="15" fillId="0" borderId="39" xfId="2" applyFont="1" applyFill="1" applyBorder="1" applyAlignment="1">
      <alignment horizontal="left" vertical="top" wrapText="1"/>
    </xf>
    <xf numFmtId="0" fontId="15" fillId="0" borderId="35" xfId="2" applyFont="1" applyFill="1" applyBorder="1" applyAlignment="1">
      <alignment horizontal="left" vertical="top" wrapText="1" indent="4"/>
    </xf>
    <xf numFmtId="0" fontId="15" fillId="0" borderId="36" xfId="2" applyFont="1" applyFill="1" applyBorder="1" applyAlignment="1">
      <alignment horizontal="left" vertical="top" wrapText="1" indent="4"/>
    </xf>
    <xf numFmtId="0" fontId="15" fillId="0" borderId="37" xfId="2" applyFont="1" applyFill="1" applyBorder="1" applyAlignment="1">
      <alignment horizontal="left" vertical="top" wrapText="1" indent="4"/>
    </xf>
    <xf numFmtId="0" fontId="15" fillId="0" borderId="35" xfId="2" applyFont="1" applyFill="1" applyBorder="1" applyAlignment="1">
      <alignment horizontal="center" vertical="top" wrapText="1"/>
    </xf>
    <xf numFmtId="0" fontId="15" fillId="0" borderId="36" xfId="2" applyFont="1" applyFill="1" applyBorder="1" applyAlignment="1">
      <alignment horizontal="center" vertical="top" wrapText="1"/>
    </xf>
    <xf numFmtId="0" fontId="15" fillId="0" borderId="37" xfId="2" applyFont="1" applyFill="1" applyBorder="1" applyAlignment="1">
      <alignment horizontal="center" vertical="top" wrapText="1"/>
    </xf>
    <xf numFmtId="0" fontId="15" fillId="0" borderId="38" xfId="2" applyFont="1" applyFill="1" applyBorder="1" applyAlignment="1">
      <alignment horizontal="left" wrapText="1" indent="1"/>
    </xf>
    <xf numFmtId="0" fontId="15" fillId="0" borderId="39" xfId="2" applyFont="1" applyFill="1" applyBorder="1" applyAlignment="1">
      <alignment horizontal="left" wrapText="1" indent="1"/>
    </xf>
    <xf numFmtId="0" fontId="14" fillId="0" borderId="38" xfId="2" applyFill="1" applyBorder="1" applyAlignment="1">
      <alignment horizontal="left" vertical="top" wrapText="1"/>
    </xf>
    <xf numFmtId="0" fontId="14" fillId="0" borderId="39" xfId="2" applyFill="1" applyBorder="1" applyAlignment="1">
      <alignment horizontal="left" vertical="top" wrapText="1"/>
    </xf>
    <xf numFmtId="0" fontId="14" fillId="0" borderId="40" xfId="2" applyFill="1" applyBorder="1" applyAlignment="1">
      <alignment horizontal="left" vertical="top" wrapText="1"/>
    </xf>
    <xf numFmtId="0" fontId="14" fillId="0" borderId="41" xfId="2" applyFill="1" applyBorder="1" applyAlignment="1">
      <alignment horizontal="left" vertical="top" wrapText="1"/>
    </xf>
    <xf numFmtId="0" fontId="14" fillId="0" borderId="42" xfId="2" applyFill="1" applyBorder="1" applyAlignment="1">
      <alignment horizontal="left" vertical="top" wrapText="1"/>
    </xf>
    <xf numFmtId="0" fontId="14" fillId="0" borderId="43" xfId="2" applyFill="1" applyBorder="1" applyAlignment="1">
      <alignment horizontal="left" vertical="top" wrapText="1"/>
    </xf>
    <xf numFmtId="0" fontId="18" fillId="0" borderId="35" xfId="2" applyFont="1" applyFill="1" applyBorder="1" applyAlignment="1">
      <alignment horizontal="center" vertical="top" wrapText="1"/>
    </xf>
    <xf numFmtId="0" fontId="14" fillId="0" borderId="36" xfId="2" applyFill="1" applyBorder="1" applyAlignment="1">
      <alignment horizontal="center" vertical="top" wrapText="1"/>
    </xf>
    <xf numFmtId="0" fontId="14" fillId="0" borderId="37" xfId="2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zoomScaleNormal="100" workbookViewId="0">
      <selection activeCell="B10" sqref="B10"/>
    </sheetView>
  </sheetViews>
  <sheetFormatPr defaultRowHeight="14.4" x14ac:dyDescent="0.3"/>
  <cols>
    <col min="1" max="1" width="6.5546875" customWidth="1"/>
    <col min="2" max="2" width="97.88671875" style="1" customWidth="1"/>
    <col min="3" max="3" width="15.88671875" style="23" customWidth="1"/>
    <col min="4" max="4" width="37.88671875" bestFit="1" customWidth="1"/>
    <col min="5" max="5" width="14.109375" bestFit="1" customWidth="1"/>
    <col min="6" max="6" width="7.88671875" bestFit="1" customWidth="1"/>
    <col min="7" max="7" width="10.109375" bestFit="1" customWidth="1"/>
    <col min="8" max="8" width="2.88671875" customWidth="1"/>
    <col min="9" max="9" width="44.33203125" bestFit="1" customWidth="1"/>
    <col min="10" max="10" width="13.5546875" bestFit="1" customWidth="1"/>
    <col min="11" max="11" width="7.44140625" bestFit="1" customWidth="1"/>
    <col min="12" max="12" width="10.109375" bestFit="1" customWidth="1"/>
  </cols>
  <sheetData>
    <row r="1" spans="1:12" ht="28.2" customHeight="1" x14ac:dyDescent="0.3">
      <c r="A1" s="15"/>
      <c r="B1" s="128" t="s">
        <v>23</v>
      </c>
      <c r="C1" s="129"/>
      <c r="D1" s="6"/>
      <c r="E1" s="6"/>
      <c r="F1" s="6"/>
      <c r="G1" s="6"/>
      <c r="H1" s="6"/>
      <c r="I1" s="6"/>
      <c r="J1" s="6"/>
      <c r="K1" s="6"/>
      <c r="L1" s="6"/>
    </row>
    <row r="2" spans="1:12" ht="28.2" customHeight="1" x14ac:dyDescent="0.3">
      <c r="A2" s="16"/>
      <c r="B2" s="130" t="s">
        <v>26</v>
      </c>
      <c r="C2" s="131"/>
      <c r="D2" s="5"/>
      <c r="E2" s="7"/>
      <c r="F2" s="7"/>
      <c r="G2" s="7"/>
      <c r="H2" s="7"/>
      <c r="I2" s="127"/>
      <c r="J2" s="127"/>
      <c r="K2" s="127"/>
      <c r="L2" s="127"/>
    </row>
    <row r="3" spans="1:12" ht="28.2" customHeight="1" x14ac:dyDescent="0.3">
      <c r="A3" s="16"/>
      <c r="B3" s="7" t="s">
        <v>27</v>
      </c>
      <c r="C3" s="18"/>
      <c r="D3" s="5"/>
      <c r="E3" s="7"/>
      <c r="F3" s="7"/>
      <c r="G3" s="7"/>
      <c r="H3" s="7"/>
      <c r="I3" s="127"/>
      <c r="J3" s="127"/>
      <c r="K3" s="127"/>
      <c r="L3" s="127"/>
    </row>
    <row r="4" spans="1:12" ht="22.2" customHeight="1" thickBot="1" x14ac:dyDescent="0.35">
      <c r="A4" s="16"/>
      <c r="B4" s="8"/>
      <c r="C4" s="21"/>
      <c r="D4" s="5"/>
      <c r="E4" s="7"/>
      <c r="F4" s="7"/>
      <c r="G4" s="7"/>
      <c r="H4" s="7"/>
      <c r="I4" s="11"/>
      <c r="J4" s="11"/>
      <c r="K4" s="11"/>
      <c r="L4" s="11"/>
    </row>
    <row r="5" spans="1:12" s="4" customFormat="1" ht="28.2" customHeight="1" x14ac:dyDescent="0.3">
      <c r="A5" s="24" t="s">
        <v>28</v>
      </c>
      <c r="B5" s="19" t="s">
        <v>73</v>
      </c>
      <c r="C5" s="20" t="s">
        <v>25</v>
      </c>
    </row>
    <row r="6" spans="1:12" ht="42" customHeight="1" x14ac:dyDescent="0.3">
      <c r="A6" s="107">
        <v>1</v>
      </c>
      <c r="B6" s="17" t="s">
        <v>24</v>
      </c>
      <c r="C6" s="50">
        <v>0</v>
      </c>
      <c r="I6" s="3"/>
    </row>
    <row r="7" spans="1:12" ht="42" customHeight="1" x14ac:dyDescent="0.3">
      <c r="A7" s="95">
        <v>2</v>
      </c>
      <c r="B7" s="10" t="s">
        <v>30</v>
      </c>
      <c r="C7" s="50">
        <v>0</v>
      </c>
      <c r="I7" s="3"/>
    </row>
    <row r="8" spans="1:12" ht="42" customHeight="1" x14ac:dyDescent="0.3">
      <c r="A8" s="95">
        <v>3</v>
      </c>
      <c r="B8" s="10" t="s">
        <v>31</v>
      </c>
      <c r="C8" s="50">
        <v>0</v>
      </c>
      <c r="I8" s="3"/>
    </row>
    <row r="9" spans="1:12" ht="42" customHeight="1" x14ac:dyDescent="0.3">
      <c r="A9" s="95">
        <v>4</v>
      </c>
      <c r="B9" s="10" t="s">
        <v>29</v>
      </c>
      <c r="C9" s="50">
        <v>0</v>
      </c>
      <c r="I9" s="3"/>
    </row>
    <row r="10" spans="1:12" ht="42" customHeight="1" x14ac:dyDescent="0.3">
      <c r="A10" s="95">
        <v>5</v>
      </c>
      <c r="B10" s="10" t="s">
        <v>32</v>
      </c>
      <c r="C10" s="50">
        <v>0</v>
      </c>
      <c r="I10" s="3"/>
    </row>
    <row r="11" spans="1:12" ht="42" customHeight="1" x14ac:dyDescent="0.3">
      <c r="A11" s="95">
        <v>6</v>
      </c>
      <c r="B11" s="10" t="s">
        <v>33</v>
      </c>
      <c r="C11" s="50">
        <v>0</v>
      </c>
      <c r="I11" s="3"/>
    </row>
    <row r="12" spans="1:12" ht="42" customHeight="1" x14ac:dyDescent="0.3">
      <c r="A12" s="95">
        <v>7</v>
      </c>
      <c r="B12" s="10" t="s">
        <v>34</v>
      </c>
      <c r="C12" s="50">
        <v>0</v>
      </c>
      <c r="I12" s="3"/>
    </row>
    <row r="13" spans="1:12" ht="42" customHeight="1" x14ac:dyDescent="0.3">
      <c r="A13" s="95">
        <v>8</v>
      </c>
      <c r="B13" s="10" t="s">
        <v>35</v>
      </c>
      <c r="C13" s="50">
        <v>0</v>
      </c>
      <c r="I13" s="3"/>
    </row>
    <row r="14" spans="1:12" ht="28.2" customHeight="1" x14ac:dyDescent="0.3">
      <c r="A14" s="24" t="s">
        <v>28</v>
      </c>
      <c r="B14" s="19" t="s">
        <v>73</v>
      </c>
      <c r="C14" s="20" t="s">
        <v>25</v>
      </c>
      <c r="I14" s="3"/>
    </row>
    <row r="15" spans="1:12" ht="42" customHeight="1" x14ac:dyDescent="0.3">
      <c r="A15" s="95">
        <v>9</v>
      </c>
      <c r="B15" s="10" t="s">
        <v>36</v>
      </c>
      <c r="C15" s="50">
        <v>0</v>
      </c>
      <c r="I15" s="3"/>
    </row>
    <row r="16" spans="1:12" ht="42" customHeight="1" x14ac:dyDescent="0.3">
      <c r="A16" s="95">
        <v>10</v>
      </c>
      <c r="B16" s="10" t="s">
        <v>37</v>
      </c>
      <c r="C16" s="50">
        <v>0</v>
      </c>
    </row>
    <row r="17" spans="1:6" ht="42" customHeight="1" x14ac:dyDescent="0.3">
      <c r="A17" s="95">
        <v>11</v>
      </c>
      <c r="B17" s="10" t="s">
        <v>38</v>
      </c>
      <c r="C17" s="50">
        <v>0</v>
      </c>
    </row>
    <row r="18" spans="1:6" ht="42" customHeight="1" x14ac:dyDescent="0.3">
      <c r="A18" s="95">
        <v>12</v>
      </c>
      <c r="B18" s="10" t="s">
        <v>39</v>
      </c>
      <c r="C18" s="50">
        <v>0</v>
      </c>
    </row>
    <row r="19" spans="1:6" ht="42" customHeight="1" x14ac:dyDescent="0.3">
      <c r="A19" s="95">
        <v>13</v>
      </c>
      <c r="B19" s="10" t="s">
        <v>40</v>
      </c>
      <c r="C19" s="50">
        <v>0</v>
      </c>
    </row>
    <row r="20" spans="1:6" ht="42" customHeight="1" x14ac:dyDescent="0.3">
      <c r="A20" s="95">
        <v>14</v>
      </c>
      <c r="B20" s="10" t="s">
        <v>41</v>
      </c>
      <c r="C20" s="50">
        <v>0</v>
      </c>
      <c r="D20" s="2"/>
      <c r="E20" s="2"/>
      <c r="F20" s="2"/>
    </row>
    <row r="21" spans="1:6" ht="42" customHeight="1" x14ac:dyDescent="0.3">
      <c r="A21" s="95">
        <v>15</v>
      </c>
      <c r="B21" s="10" t="s">
        <v>42</v>
      </c>
      <c r="C21" s="50">
        <v>0</v>
      </c>
    </row>
    <row r="22" spans="1:6" ht="42" customHeight="1" x14ac:dyDescent="0.3">
      <c r="A22" s="95">
        <v>16</v>
      </c>
      <c r="B22" s="10" t="s">
        <v>43</v>
      </c>
      <c r="C22" s="50">
        <v>0</v>
      </c>
    </row>
    <row r="23" spans="1:6" ht="42" customHeight="1" x14ac:dyDescent="0.3">
      <c r="A23" s="95">
        <v>17</v>
      </c>
      <c r="B23" s="10" t="s">
        <v>44</v>
      </c>
      <c r="C23" s="50">
        <v>0</v>
      </c>
    </row>
    <row r="24" spans="1:6" ht="42" customHeight="1" x14ac:dyDescent="0.3">
      <c r="A24" s="95">
        <v>18</v>
      </c>
      <c r="B24" s="10" t="s">
        <v>45</v>
      </c>
      <c r="C24" s="50">
        <v>0</v>
      </c>
    </row>
    <row r="25" spans="1:6" ht="42" customHeight="1" x14ac:dyDescent="0.3">
      <c r="A25" s="9"/>
      <c r="B25" s="100" t="s">
        <v>55</v>
      </c>
      <c r="C25" s="51">
        <f>C24+C23+C22+C21+C20+C19+C18+C17+C16+C15+C13+C12+C11++C10+C9+C8+C7+C6</f>
        <v>0</v>
      </c>
    </row>
  </sheetData>
  <mergeCells count="4">
    <mergeCell ref="I3:L3"/>
    <mergeCell ref="B1:C1"/>
    <mergeCell ref="I2:L2"/>
    <mergeCell ref="B2:C2"/>
  </mergeCells>
  <pageMargins left="0.7" right="0.7" top="0.75" bottom="0.75" header="0.3" footer="0.3"/>
  <pageSetup fitToHeight="0" orientation="landscape" r:id="rId1"/>
  <headerFooter>
    <oddFooter>&amp;C&amp;P</oddFooter>
  </headerFooter>
  <rowBreaks count="1" manualBreakCount="1">
    <brk id="1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2"/>
  <sheetViews>
    <sheetView zoomScaleNormal="100" workbookViewId="0">
      <selection activeCell="B9" sqref="B9:E9"/>
    </sheetView>
  </sheetViews>
  <sheetFormatPr defaultRowHeight="14.4" x14ac:dyDescent="0.3"/>
  <cols>
    <col min="1" max="1" width="7.88671875" customWidth="1"/>
    <col min="2" max="2" width="63.88671875" style="25" customWidth="1"/>
    <col min="3" max="3" width="15.5546875" style="28" customWidth="1"/>
    <col min="4" max="4" width="15.5546875" style="1" customWidth="1"/>
    <col min="5" max="5" width="15.5546875" style="23" customWidth="1"/>
    <col min="6" max="6" width="37.88671875" bestFit="1" customWidth="1"/>
    <col min="7" max="7" width="14.109375" bestFit="1" customWidth="1"/>
    <col min="8" max="8" width="7.88671875" bestFit="1" customWidth="1"/>
    <col min="9" max="9" width="10.109375" bestFit="1" customWidth="1"/>
    <col min="10" max="10" width="2.88671875" customWidth="1"/>
    <col min="11" max="11" width="44.33203125" bestFit="1" customWidth="1"/>
    <col min="12" max="12" width="13.5546875" bestFit="1" customWidth="1"/>
    <col min="13" max="13" width="7.44140625" bestFit="1" customWidth="1"/>
    <col min="14" max="14" width="10.109375" bestFit="1" customWidth="1"/>
  </cols>
  <sheetData>
    <row r="1" spans="1:14" ht="21" x14ac:dyDescent="0.3">
      <c r="A1" s="138" t="s">
        <v>51</v>
      </c>
      <c r="B1" s="139"/>
      <c r="C1" s="139"/>
      <c r="D1" s="139"/>
      <c r="E1" s="140"/>
      <c r="F1" s="12"/>
      <c r="G1" s="12"/>
      <c r="H1" s="12"/>
      <c r="I1" s="12"/>
      <c r="J1" s="12"/>
      <c r="K1" s="12"/>
      <c r="L1" s="12"/>
      <c r="M1" s="12"/>
      <c r="N1" s="12"/>
    </row>
    <row r="2" spans="1:14" ht="18" x14ac:dyDescent="0.3">
      <c r="A2" s="141" t="s">
        <v>156</v>
      </c>
      <c r="B2" s="142"/>
      <c r="C2" s="142"/>
      <c r="D2" s="142"/>
      <c r="E2" s="143"/>
      <c r="F2" s="5"/>
      <c r="G2" s="7"/>
      <c r="H2" s="7"/>
      <c r="I2" s="7"/>
      <c r="J2" s="7"/>
      <c r="K2" s="127"/>
      <c r="L2" s="127"/>
      <c r="M2" s="127"/>
      <c r="N2" s="127"/>
    </row>
    <row r="3" spans="1:14" ht="28.2" customHeight="1" x14ac:dyDescent="0.3">
      <c r="A3" s="144" t="s">
        <v>63</v>
      </c>
      <c r="B3" s="127"/>
      <c r="C3" s="26"/>
      <c r="D3" s="7"/>
      <c r="E3" s="18"/>
      <c r="F3" s="5"/>
      <c r="G3" s="7"/>
      <c r="H3" s="7"/>
      <c r="I3" s="7"/>
      <c r="J3" s="7"/>
      <c r="K3" s="127"/>
      <c r="L3" s="127"/>
      <c r="M3" s="127"/>
      <c r="N3" s="127"/>
    </row>
    <row r="4" spans="1:14" ht="28.2" customHeight="1" thickBot="1" x14ac:dyDescent="0.35">
      <c r="A4" s="145" t="s">
        <v>62</v>
      </c>
      <c r="B4" s="146"/>
      <c r="C4" s="55" t="s">
        <v>61</v>
      </c>
      <c r="D4" s="56" t="s">
        <v>61</v>
      </c>
      <c r="E4" s="21"/>
      <c r="F4" s="5"/>
      <c r="G4" s="7"/>
      <c r="H4" s="7"/>
      <c r="I4" s="7"/>
      <c r="J4" s="7"/>
      <c r="K4" s="11"/>
      <c r="L4" s="11"/>
      <c r="M4" s="11"/>
      <c r="N4" s="11"/>
    </row>
    <row r="5" spans="1:14" s="4" customFormat="1" ht="46.5" customHeight="1" thickBot="1" x14ac:dyDescent="0.35">
      <c r="A5" s="42" t="s">
        <v>22</v>
      </c>
      <c r="B5" s="44" t="s">
        <v>74</v>
      </c>
      <c r="C5" s="43" t="s">
        <v>47</v>
      </c>
      <c r="D5" s="44" t="s">
        <v>48</v>
      </c>
      <c r="E5" s="45" t="s">
        <v>20</v>
      </c>
    </row>
    <row r="6" spans="1:14" ht="28.2" customHeight="1" x14ac:dyDescent="0.3">
      <c r="A6" s="84">
        <v>1</v>
      </c>
      <c r="B6" s="31" t="s">
        <v>49</v>
      </c>
      <c r="C6" s="32">
        <v>15</v>
      </c>
      <c r="D6" s="32">
        <v>1500</v>
      </c>
      <c r="E6" s="33">
        <f>C6-D6</f>
        <v>-1485</v>
      </c>
      <c r="K6" s="3"/>
    </row>
    <row r="7" spans="1:14" ht="28.2" customHeight="1" thickBot="1" x14ac:dyDescent="0.35">
      <c r="A7" s="34" t="s">
        <v>52</v>
      </c>
      <c r="B7" s="135"/>
      <c r="C7" s="136"/>
      <c r="D7" s="136"/>
      <c r="E7" s="137"/>
      <c r="K7" s="3"/>
    </row>
    <row r="8" spans="1:14" ht="28.2" customHeight="1" x14ac:dyDescent="0.3">
      <c r="A8" s="85">
        <v>2</v>
      </c>
      <c r="B8" s="36" t="s">
        <v>50</v>
      </c>
      <c r="C8" s="37">
        <v>0</v>
      </c>
      <c r="D8" s="37">
        <v>999</v>
      </c>
      <c r="E8" s="38">
        <f t="shared" ref="E8:E40" si="0">C8-D8</f>
        <v>-999</v>
      </c>
      <c r="K8" s="3"/>
    </row>
    <row r="9" spans="1:14" ht="28.2" customHeight="1" thickBot="1" x14ac:dyDescent="0.35">
      <c r="A9" s="39" t="s">
        <v>52</v>
      </c>
      <c r="B9" s="132"/>
      <c r="C9" s="133"/>
      <c r="D9" s="133"/>
      <c r="E9" s="134"/>
      <c r="K9" s="3"/>
    </row>
    <row r="10" spans="1:14" ht="28.2" customHeight="1" x14ac:dyDescent="0.3">
      <c r="A10" s="84">
        <v>3</v>
      </c>
      <c r="B10" s="31" t="s">
        <v>0</v>
      </c>
      <c r="C10" s="32">
        <v>0</v>
      </c>
      <c r="D10" s="32">
        <v>0</v>
      </c>
      <c r="E10" s="33">
        <f t="shared" si="0"/>
        <v>0</v>
      </c>
      <c r="K10" s="3"/>
    </row>
    <row r="11" spans="1:14" ht="28.2" customHeight="1" thickBot="1" x14ac:dyDescent="0.35">
      <c r="A11" s="34" t="s">
        <v>52</v>
      </c>
      <c r="B11" s="135"/>
      <c r="C11" s="136"/>
      <c r="D11" s="136"/>
      <c r="E11" s="137"/>
      <c r="K11" s="3"/>
    </row>
    <row r="12" spans="1:14" ht="28.2" customHeight="1" x14ac:dyDescent="0.3">
      <c r="A12" s="85">
        <v>4</v>
      </c>
      <c r="B12" s="36" t="s">
        <v>1</v>
      </c>
      <c r="C12" s="37">
        <v>0</v>
      </c>
      <c r="D12" s="37">
        <v>0</v>
      </c>
      <c r="E12" s="38">
        <f t="shared" si="0"/>
        <v>0</v>
      </c>
      <c r="K12" s="3"/>
    </row>
    <row r="13" spans="1:14" ht="28.2" customHeight="1" thickBot="1" x14ac:dyDescent="0.35">
      <c r="A13" s="39" t="s">
        <v>52</v>
      </c>
      <c r="B13" s="132"/>
      <c r="C13" s="133"/>
      <c r="D13" s="133"/>
      <c r="E13" s="134"/>
      <c r="K13" s="3"/>
    </row>
    <row r="14" spans="1:14" ht="28.2" customHeight="1" x14ac:dyDescent="0.3">
      <c r="A14" s="84">
        <v>5</v>
      </c>
      <c r="B14" s="31" t="s">
        <v>2</v>
      </c>
      <c r="C14" s="32">
        <v>0</v>
      </c>
      <c r="D14" s="32">
        <v>0</v>
      </c>
      <c r="E14" s="33">
        <f t="shared" si="0"/>
        <v>0</v>
      </c>
      <c r="K14" s="3"/>
    </row>
    <row r="15" spans="1:14" ht="28.2" customHeight="1" thickBot="1" x14ac:dyDescent="0.35">
      <c r="A15" s="34" t="s">
        <v>52</v>
      </c>
      <c r="B15" s="135"/>
      <c r="C15" s="136"/>
      <c r="D15" s="136"/>
      <c r="E15" s="137"/>
      <c r="K15" s="3"/>
    </row>
    <row r="16" spans="1:14" ht="28.2" customHeight="1" x14ac:dyDescent="0.3">
      <c r="A16" s="85">
        <v>6</v>
      </c>
      <c r="B16" s="36" t="s">
        <v>3</v>
      </c>
      <c r="C16" s="37">
        <v>0</v>
      </c>
      <c r="D16" s="37">
        <v>0</v>
      </c>
      <c r="E16" s="38">
        <f t="shared" si="0"/>
        <v>0</v>
      </c>
      <c r="K16" s="3"/>
    </row>
    <row r="17" spans="1:11" ht="28.2" customHeight="1" thickBot="1" x14ac:dyDescent="0.35">
      <c r="A17" s="39" t="s">
        <v>52</v>
      </c>
      <c r="B17" s="132"/>
      <c r="C17" s="133"/>
      <c r="D17" s="133"/>
      <c r="E17" s="134"/>
      <c r="K17" s="3"/>
    </row>
    <row r="18" spans="1:11" ht="28.2" customHeight="1" x14ac:dyDescent="0.3">
      <c r="A18" s="84">
        <v>7</v>
      </c>
      <c r="B18" s="31" t="s">
        <v>4</v>
      </c>
      <c r="C18" s="32">
        <v>0</v>
      </c>
      <c r="D18" s="32">
        <v>0</v>
      </c>
      <c r="E18" s="33">
        <f t="shared" si="0"/>
        <v>0</v>
      </c>
      <c r="K18" s="3"/>
    </row>
    <row r="19" spans="1:11" ht="28.2" customHeight="1" thickBot="1" x14ac:dyDescent="0.35">
      <c r="A19" s="34" t="s">
        <v>52</v>
      </c>
      <c r="B19" s="135"/>
      <c r="C19" s="136"/>
      <c r="D19" s="136"/>
      <c r="E19" s="137"/>
      <c r="K19" s="3"/>
    </row>
    <row r="20" spans="1:11" ht="28.2" customHeight="1" x14ac:dyDescent="0.3">
      <c r="A20" s="85">
        <v>8</v>
      </c>
      <c r="B20" s="36" t="s">
        <v>5</v>
      </c>
      <c r="C20" s="37">
        <v>0</v>
      </c>
      <c r="D20" s="37">
        <v>0</v>
      </c>
      <c r="E20" s="38">
        <f t="shared" si="0"/>
        <v>0</v>
      </c>
      <c r="K20" s="3"/>
    </row>
    <row r="21" spans="1:11" ht="28.2" customHeight="1" thickBot="1" x14ac:dyDescent="0.35">
      <c r="A21" s="39" t="s">
        <v>52</v>
      </c>
      <c r="B21" s="132"/>
      <c r="C21" s="133"/>
      <c r="D21" s="133"/>
      <c r="E21" s="134"/>
      <c r="K21" s="3"/>
    </row>
    <row r="22" spans="1:11" ht="28.2" customHeight="1" x14ac:dyDescent="0.3">
      <c r="A22" s="84">
        <v>9</v>
      </c>
      <c r="B22" s="31" t="s">
        <v>6</v>
      </c>
      <c r="C22" s="32">
        <v>0</v>
      </c>
      <c r="D22" s="32">
        <v>0</v>
      </c>
      <c r="E22" s="33">
        <f t="shared" si="0"/>
        <v>0</v>
      </c>
      <c r="K22" s="3"/>
    </row>
    <row r="23" spans="1:11" ht="28.2" customHeight="1" thickBot="1" x14ac:dyDescent="0.35">
      <c r="A23" s="34" t="s">
        <v>52</v>
      </c>
      <c r="B23" s="135"/>
      <c r="C23" s="136"/>
      <c r="D23" s="136"/>
      <c r="E23" s="137"/>
      <c r="K23" s="3"/>
    </row>
    <row r="24" spans="1:11" ht="28.2" customHeight="1" x14ac:dyDescent="0.3">
      <c r="A24" s="85">
        <v>10</v>
      </c>
      <c r="B24" s="36" t="s">
        <v>7</v>
      </c>
      <c r="C24" s="37">
        <v>0</v>
      </c>
      <c r="D24" s="37">
        <v>0</v>
      </c>
      <c r="E24" s="38">
        <f t="shared" si="0"/>
        <v>0</v>
      </c>
    </row>
    <row r="25" spans="1:11" ht="28.2" customHeight="1" thickBot="1" x14ac:dyDescent="0.35">
      <c r="A25" s="39" t="s">
        <v>52</v>
      </c>
      <c r="B25" s="132"/>
      <c r="C25" s="133"/>
      <c r="D25" s="133"/>
      <c r="E25" s="134"/>
    </row>
    <row r="26" spans="1:11" ht="28.2" customHeight="1" x14ac:dyDescent="0.3">
      <c r="A26" s="84">
        <v>11</v>
      </c>
      <c r="B26" s="31" t="s">
        <v>8</v>
      </c>
      <c r="C26" s="32">
        <v>0</v>
      </c>
      <c r="D26" s="32">
        <v>0</v>
      </c>
      <c r="E26" s="33">
        <f t="shared" si="0"/>
        <v>0</v>
      </c>
    </row>
    <row r="27" spans="1:11" ht="28.2" customHeight="1" thickBot="1" x14ac:dyDescent="0.35">
      <c r="A27" s="34" t="s">
        <v>52</v>
      </c>
      <c r="B27" s="135"/>
      <c r="C27" s="136"/>
      <c r="D27" s="136"/>
      <c r="E27" s="137"/>
    </row>
    <row r="28" spans="1:11" ht="28.2" customHeight="1" x14ac:dyDescent="0.3">
      <c r="A28" s="85">
        <v>12</v>
      </c>
      <c r="B28" s="36" t="s">
        <v>9</v>
      </c>
      <c r="C28" s="37">
        <v>0</v>
      </c>
      <c r="D28" s="37">
        <v>0</v>
      </c>
      <c r="E28" s="38">
        <f t="shared" si="0"/>
        <v>0</v>
      </c>
    </row>
    <row r="29" spans="1:11" ht="28.2" customHeight="1" thickBot="1" x14ac:dyDescent="0.35">
      <c r="A29" s="39" t="s">
        <v>52</v>
      </c>
      <c r="B29" s="132"/>
      <c r="C29" s="133"/>
      <c r="D29" s="133"/>
      <c r="E29" s="134"/>
    </row>
    <row r="30" spans="1:11" ht="28.2" customHeight="1" x14ac:dyDescent="0.3">
      <c r="A30" s="84">
        <v>13</v>
      </c>
      <c r="B30" s="31" t="s">
        <v>10</v>
      </c>
      <c r="C30" s="32">
        <v>0</v>
      </c>
      <c r="D30" s="32">
        <v>0</v>
      </c>
      <c r="E30" s="33">
        <f t="shared" si="0"/>
        <v>0</v>
      </c>
    </row>
    <row r="31" spans="1:11" ht="28.2" customHeight="1" thickBot="1" x14ac:dyDescent="0.35">
      <c r="A31" s="34" t="s">
        <v>52</v>
      </c>
      <c r="B31" s="135"/>
      <c r="C31" s="136"/>
      <c r="D31" s="136"/>
      <c r="E31" s="137"/>
    </row>
    <row r="32" spans="1:11" ht="28.2" customHeight="1" x14ac:dyDescent="0.3">
      <c r="A32" s="85">
        <v>14</v>
      </c>
      <c r="B32" s="46" t="s">
        <v>11</v>
      </c>
      <c r="C32" s="37">
        <v>0</v>
      </c>
      <c r="D32" s="37">
        <v>0</v>
      </c>
      <c r="E32" s="38">
        <f t="shared" si="0"/>
        <v>0</v>
      </c>
      <c r="F32" s="2"/>
      <c r="G32" s="2"/>
      <c r="H32" s="2"/>
    </row>
    <row r="33" spans="1:8" ht="28.2" customHeight="1" thickBot="1" x14ac:dyDescent="0.35">
      <c r="A33" s="39" t="s">
        <v>52</v>
      </c>
      <c r="B33" s="132"/>
      <c r="C33" s="133"/>
      <c r="D33" s="133"/>
      <c r="E33" s="134"/>
      <c r="F33" s="2"/>
      <c r="G33" s="2"/>
      <c r="H33" s="2"/>
    </row>
    <row r="34" spans="1:8" ht="28.2" customHeight="1" x14ac:dyDescent="0.3">
      <c r="A34" s="84">
        <v>15</v>
      </c>
      <c r="B34" s="31" t="s">
        <v>12</v>
      </c>
      <c r="C34" s="32">
        <v>0</v>
      </c>
      <c r="D34" s="32">
        <v>0</v>
      </c>
      <c r="E34" s="33">
        <f t="shared" si="0"/>
        <v>0</v>
      </c>
    </row>
    <row r="35" spans="1:8" ht="28.2" customHeight="1" thickBot="1" x14ac:dyDescent="0.35">
      <c r="A35" s="34" t="s">
        <v>52</v>
      </c>
      <c r="B35" s="135"/>
      <c r="C35" s="136"/>
      <c r="D35" s="136"/>
      <c r="E35" s="137"/>
    </row>
    <row r="36" spans="1:8" ht="28.2" customHeight="1" x14ac:dyDescent="0.3">
      <c r="A36" s="85">
        <v>16</v>
      </c>
      <c r="B36" s="47" t="s">
        <v>43</v>
      </c>
      <c r="C36" s="37">
        <v>0</v>
      </c>
      <c r="D36" s="37">
        <v>0</v>
      </c>
      <c r="E36" s="38">
        <f t="shared" si="0"/>
        <v>0</v>
      </c>
    </row>
    <row r="37" spans="1:8" ht="28.2" customHeight="1" thickBot="1" x14ac:dyDescent="0.35">
      <c r="A37" s="39" t="s">
        <v>52</v>
      </c>
      <c r="B37" s="132"/>
      <c r="C37" s="133"/>
      <c r="D37" s="133"/>
      <c r="E37" s="134"/>
    </row>
    <row r="38" spans="1:8" ht="28.2" customHeight="1" x14ac:dyDescent="0.3">
      <c r="A38" s="84">
        <v>17</v>
      </c>
      <c r="B38" s="48" t="s">
        <v>44</v>
      </c>
      <c r="C38" s="32">
        <v>0</v>
      </c>
      <c r="D38" s="32">
        <v>0</v>
      </c>
      <c r="E38" s="33">
        <f t="shared" si="0"/>
        <v>0</v>
      </c>
    </row>
    <row r="39" spans="1:8" ht="28.2" customHeight="1" thickBot="1" x14ac:dyDescent="0.35">
      <c r="A39" s="34" t="s">
        <v>52</v>
      </c>
      <c r="B39" s="135"/>
      <c r="C39" s="136"/>
      <c r="D39" s="136"/>
      <c r="E39" s="137"/>
    </row>
    <row r="40" spans="1:8" ht="28.2" customHeight="1" x14ac:dyDescent="0.3">
      <c r="A40" s="85">
        <v>18</v>
      </c>
      <c r="B40" s="47" t="s">
        <v>45</v>
      </c>
      <c r="C40" s="37">
        <v>0</v>
      </c>
      <c r="D40" s="37">
        <v>0</v>
      </c>
      <c r="E40" s="38">
        <f t="shared" si="0"/>
        <v>0</v>
      </c>
    </row>
    <row r="41" spans="1:8" ht="28.2" customHeight="1" thickBot="1" x14ac:dyDescent="0.35">
      <c r="A41" s="39" t="s">
        <v>52</v>
      </c>
      <c r="B41" s="132"/>
      <c r="C41" s="133"/>
      <c r="D41" s="133"/>
      <c r="E41" s="134"/>
    </row>
    <row r="42" spans="1:8" ht="28.2" customHeight="1" x14ac:dyDescent="0.3">
      <c r="B42" s="29" t="s">
        <v>53</v>
      </c>
      <c r="C42" s="41">
        <f>C40+C38+C36+C34+C32+C30+C28+C26+C24+C22+C20+C18+C16+C14+C12+C10+C8+C6</f>
        <v>15</v>
      </c>
      <c r="D42" s="41">
        <f>D40+D38+D36+D34+D32+D30+D28+D26+D24+D22+D20+D18+D16+D14+D12+D10+D8+D6</f>
        <v>2499</v>
      </c>
      <c r="E42" s="41">
        <f>E40+E38+E36+E34+E32+E30+E28+E26+E24+E22+E20+E18+E16+E14+E12+E10+E8+E6</f>
        <v>-2484</v>
      </c>
    </row>
  </sheetData>
  <mergeCells count="24">
    <mergeCell ref="K2:N2"/>
    <mergeCell ref="K3:N3"/>
    <mergeCell ref="B7:E7"/>
    <mergeCell ref="A1:E1"/>
    <mergeCell ref="A2:E2"/>
    <mergeCell ref="A3:B3"/>
    <mergeCell ref="A4:B4"/>
    <mergeCell ref="B9:E9"/>
    <mergeCell ref="B11:E11"/>
    <mergeCell ref="B13:E13"/>
    <mergeCell ref="B15:E15"/>
    <mergeCell ref="B17:E17"/>
    <mergeCell ref="B41:E41"/>
    <mergeCell ref="B19:E19"/>
    <mergeCell ref="B21:E21"/>
    <mergeCell ref="B23:E23"/>
    <mergeCell ref="B25:E25"/>
    <mergeCell ref="B27:E27"/>
    <mergeCell ref="B29:E29"/>
    <mergeCell ref="B31:E31"/>
    <mergeCell ref="B33:E33"/>
    <mergeCell ref="B35:E35"/>
    <mergeCell ref="B37:E37"/>
    <mergeCell ref="B39:E39"/>
  </mergeCells>
  <pageMargins left="0.7" right="0.7" top="0.75" bottom="0.75" header="0.3" footer="0.3"/>
  <pageSetup fitToHeight="0" orientation="landscape" r:id="rId1"/>
  <headerFooter>
    <oddFooter>&amp;C&amp;P</oddFooter>
  </headerFooter>
  <rowBreaks count="2" manualBreakCount="2">
    <brk id="17" max="4" man="1"/>
    <brk id="3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Normal="100" workbookViewId="0">
      <selection activeCell="A4" sqref="A4:B4"/>
    </sheetView>
  </sheetViews>
  <sheetFormatPr defaultRowHeight="14.4" x14ac:dyDescent="0.3"/>
  <cols>
    <col min="1" max="1" width="7.88671875" customWidth="1"/>
    <col min="2" max="2" width="63.88671875" style="25" customWidth="1"/>
    <col min="3" max="3" width="15.5546875" style="28" customWidth="1"/>
    <col min="4" max="4" width="15.5546875" style="1" customWidth="1"/>
    <col min="5" max="5" width="15.5546875" style="23" customWidth="1"/>
    <col min="6" max="6" width="37.88671875" bestFit="1" customWidth="1"/>
    <col min="7" max="7" width="14.109375" bestFit="1" customWidth="1"/>
    <col min="8" max="8" width="7.88671875" bestFit="1" customWidth="1"/>
    <col min="9" max="9" width="10.109375" bestFit="1" customWidth="1"/>
    <col min="10" max="10" width="2.88671875" customWidth="1"/>
    <col min="11" max="11" width="44.33203125" bestFit="1" customWidth="1"/>
    <col min="12" max="12" width="13.5546875" bestFit="1" customWidth="1"/>
    <col min="13" max="13" width="7.44140625" bestFit="1" customWidth="1"/>
    <col min="14" max="14" width="10.109375" bestFit="1" customWidth="1"/>
  </cols>
  <sheetData>
    <row r="1" spans="1:14" ht="21" x14ac:dyDescent="0.3">
      <c r="A1" s="138" t="s">
        <v>56</v>
      </c>
      <c r="B1" s="139"/>
      <c r="C1" s="139"/>
      <c r="D1" s="139"/>
      <c r="E1" s="140"/>
      <c r="F1" s="12"/>
      <c r="G1" s="12"/>
      <c r="H1" s="12"/>
      <c r="I1" s="12"/>
      <c r="J1" s="12"/>
      <c r="K1" s="12"/>
      <c r="L1" s="12"/>
      <c r="M1" s="12"/>
      <c r="N1" s="12"/>
    </row>
    <row r="2" spans="1:14" ht="18" x14ac:dyDescent="0.3">
      <c r="A2" s="141" t="s">
        <v>60</v>
      </c>
      <c r="B2" s="142"/>
      <c r="C2" s="142"/>
      <c r="D2" s="142"/>
      <c r="E2" s="143"/>
      <c r="F2" s="5"/>
      <c r="G2" s="7"/>
      <c r="H2" s="7"/>
      <c r="I2" s="7"/>
      <c r="J2" s="7"/>
      <c r="K2" s="127"/>
      <c r="L2" s="127"/>
      <c r="M2" s="127"/>
      <c r="N2" s="127"/>
    </row>
    <row r="3" spans="1:14" ht="28.2" customHeight="1" x14ac:dyDescent="0.3">
      <c r="A3" s="144" t="s">
        <v>46</v>
      </c>
      <c r="B3" s="127"/>
      <c r="C3" s="26"/>
      <c r="D3" s="7"/>
      <c r="E3" s="18"/>
      <c r="F3" s="5"/>
      <c r="G3" s="7"/>
      <c r="H3" s="7"/>
      <c r="I3" s="7"/>
      <c r="J3" s="7"/>
      <c r="K3" s="127"/>
      <c r="L3" s="127"/>
      <c r="M3" s="127"/>
      <c r="N3" s="127"/>
    </row>
    <row r="4" spans="1:14" ht="28.2" customHeight="1" thickBot="1" x14ac:dyDescent="0.35">
      <c r="A4" s="145" t="s">
        <v>54</v>
      </c>
      <c r="B4" s="146"/>
      <c r="C4" s="27"/>
      <c r="D4" s="8"/>
      <c r="E4" s="21"/>
      <c r="F4" s="5"/>
      <c r="G4" s="7"/>
      <c r="H4" s="7"/>
      <c r="I4" s="7"/>
      <c r="J4" s="7"/>
      <c r="K4" s="11"/>
      <c r="L4" s="11"/>
      <c r="M4" s="11"/>
      <c r="N4" s="11"/>
    </row>
    <row r="5" spans="1:14" s="4" customFormat="1" ht="46.5" customHeight="1" thickBot="1" x14ac:dyDescent="0.35">
      <c r="A5" s="42" t="s">
        <v>22</v>
      </c>
      <c r="B5" s="49" t="s">
        <v>22</v>
      </c>
      <c r="C5" s="43" t="s">
        <v>47</v>
      </c>
      <c r="D5" s="44" t="s">
        <v>48</v>
      </c>
      <c r="E5" s="45" t="s">
        <v>59</v>
      </c>
    </row>
    <row r="6" spans="1:14" ht="28.2" customHeight="1" thickBot="1" x14ac:dyDescent="0.35">
      <c r="A6" s="30"/>
      <c r="B6" s="22" t="s">
        <v>57</v>
      </c>
      <c r="C6" s="32">
        <v>163057</v>
      </c>
      <c r="D6" s="32">
        <v>121454</v>
      </c>
      <c r="E6" s="33">
        <f>D6-C6</f>
        <v>-41603</v>
      </c>
      <c r="K6" s="3"/>
    </row>
    <row r="7" spans="1:14" ht="28.2" customHeight="1" thickBot="1" x14ac:dyDescent="0.35">
      <c r="A7" s="35"/>
      <c r="B7" s="40" t="s">
        <v>13</v>
      </c>
      <c r="C7" s="37">
        <v>0</v>
      </c>
      <c r="D7" s="37">
        <v>0</v>
      </c>
      <c r="E7" s="38">
        <f t="shared" ref="E7:E14" si="0">D7-C7</f>
        <v>0</v>
      </c>
      <c r="K7" s="3"/>
    </row>
    <row r="8" spans="1:14" ht="28.2" customHeight="1" thickBot="1" x14ac:dyDescent="0.35">
      <c r="A8" s="30"/>
      <c r="B8" s="52" t="s">
        <v>14</v>
      </c>
      <c r="C8" s="32">
        <v>0</v>
      </c>
      <c r="D8" s="32">
        <v>0</v>
      </c>
      <c r="E8" s="33">
        <f t="shared" si="0"/>
        <v>0</v>
      </c>
      <c r="K8" s="3"/>
    </row>
    <row r="9" spans="1:14" ht="28.2" customHeight="1" thickBot="1" x14ac:dyDescent="0.35">
      <c r="A9" s="35"/>
      <c r="B9" s="40" t="s">
        <v>19</v>
      </c>
      <c r="C9" s="37">
        <v>0</v>
      </c>
      <c r="D9" s="37">
        <v>0</v>
      </c>
      <c r="E9" s="38">
        <f t="shared" si="0"/>
        <v>0</v>
      </c>
      <c r="K9" s="3"/>
    </row>
    <row r="10" spans="1:14" ht="28.2" customHeight="1" thickBot="1" x14ac:dyDescent="0.35">
      <c r="A10" s="30"/>
      <c r="B10" s="52" t="s">
        <v>17</v>
      </c>
      <c r="C10" s="32">
        <v>0</v>
      </c>
      <c r="D10" s="32">
        <v>0</v>
      </c>
      <c r="E10" s="33">
        <f t="shared" si="0"/>
        <v>0</v>
      </c>
      <c r="K10" s="3"/>
    </row>
    <row r="11" spans="1:14" ht="28.2" customHeight="1" thickBot="1" x14ac:dyDescent="0.35">
      <c r="A11" s="35"/>
      <c r="B11" s="40" t="s">
        <v>15</v>
      </c>
      <c r="C11" s="37">
        <v>0</v>
      </c>
      <c r="D11" s="37">
        <v>0</v>
      </c>
      <c r="E11" s="38">
        <f t="shared" si="0"/>
        <v>0</v>
      </c>
      <c r="K11" s="3"/>
    </row>
    <row r="12" spans="1:14" ht="28.2" customHeight="1" thickBot="1" x14ac:dyDescent="0.35">
      <c r="A12" s="30"/>
      <c r="B12" s="52" t="s">
        <v>16</v>
      </c>
      <c r="C12" s="32">
        <v>0</v>
      </c>
      <c r="D12" s="32">
        <v>0</v>
      </c>
      <c r="E12" s="33">
        <f t="shared" si="0"/>
        <v>0</v>
      </c>
      <c r="K12" s="3"/>
    </row>
    <row r="13" spans="1:14" ht="28.2" customHeight="1" thickBot="1" x14ac:dyDescent="0.35">
      <c r="A13" s="35"/>
      <c r="B13" s="40" t="s">
        <v>18</v>
      </c>
      <c r="C13" s="37">
        <v>0</v>
      </c>
      <c r="D13" s="37">
        <v>0</v>
      </c>
      <c r="E13" s="38">
        <f t="shared" si="0"/>
        <v>0</v>
      </c>
      <c r="K13" s="3"/>
    </row>
    <row r="14" spans="1:14" ht="28.2" customHeight="1" thickBot="1" x14ac:dyDescent="0.35">
      <c r="A14" s="30"/>
      <c r="B14" s="52" t="s">
        <v>21</v>
      </c>
      <c r="C14" s="32">
        <v>0</v>
      </c>
      <c r="D14" s="32">
        <v>0</v>
      </c>
      <c r="E14" s="33">
        <f t="shared" si="0"/>
        <v>0</v>
      </c>
      <c r="K14" s="3"/>
    </row>
    <row r="15" spans="1:14" ht="28.2" customHeight="1" thickBot="1" x14ac:dyDescent="0.35">
      <c r="A15" s="35"/>
      <c r="B15" s="53" t="s">
        <v>53</v>
      </c>
      <c r="C15" s="54">
        <f>SUM(C6:C14)</f>
        <v>163057</v>
      </c>
      <c r="D15" s="54">
        <f>SUM(D6:D14)</f>
        <v>121454</v>
      </c>
      <c r="E15" s="54">
        <f>SUM(E6:E14)</f>
        <v>-41603</v>
      </c>
    </row>
    <row r="16" spans="1:14" ht="25.95" customHeight="1" thickBot="1" x14ac:dyDescent="0.35">
      <c r="A16" s="156" t="s">
        <v>58</v>
      </c>
      <c r="B16" s="157"/>
      <c r="C16" s="157"/>
      <c r="D16" s="157"/>
      <c r="E16" s="158"/>
    </row>
    <row r="17" spans="1:5" x14ac:dyDescent="0.3">
      <c r="A17" s="147"/>
      <c r="B17" s="148"/>
      <c r="C17" s="148"/>
      <c r="D17" s="148"/>
      <c r="E17" s="149"/>
    </row>
    <row r="18" spans="1:5" x14ac:dyDescent="0.3">
      <c r="A18" s="150"/>
      <c r="B18" s="151"/>
      <c r="C18" s="151"/>
      <c r="D18" s="151"/>
      <c r="E18" s="152"/>
    </row>
    <row r="19" spans="1:5" x14ac:dyDescent="0.3">
      <c r="A19" s="150"/>
      <c r="B19" s="151"/>
      <c r="C19" s="151"/>
      <c r="D19" s="151"/>
      <c r="E19" s="152"/>
    </row>
    <row r="20" spans="1:5" x14ac:dyDescent="0.3">
      <c r="A20" s="150"/>
      <c r="B20" s="151"/>
      <c r="C20" s="151"/>
      <c r="D20" s="151"/>
      <c r="E20" s="152"/>
    </row>
    <row r="21" spans="1:5" x14ac:dyDescent="0.3">
      <c r="A21" s="150"/>
      <c r="B21" s="151"/>
      <c r="C21" s="151"/>
      <c r="D21" s="151"/>
      <c r="E21" s="152"/>
    </row>
    <row r="22" spans="1:5" x14ac:dyDescent="0.3">
      <c r="A22" s="150"/>
      <c r="B22" s="151"/>
      <c r="C22" s="151"/>
      <c r="D22" s="151"/>
      <c r="E22" s="152"/>
    </row>
    <row r="23" spans="1:5" x14ac:dyDescent="0.3">
      <c r="A23" s="150"/>
      <c r="B23" s="151"/>
      <c r="C23" s="151"/>
      <c r="D23" s="151"/>
      <c r="E23" s="152"/>
    </row>
    <row r="24" spans="1:5" x14ac:dyDescent="0.3">
      <c r="A24" s="150"/>
      <c r="B24" s="151"/>
      <c r="C24" s="151"/>
      <c r="D24" s="151"/>
      <c r="E24" s="152"/>
    </row>
    <row r="25" spans="1:5" x14ac:dyDescent="0.3">
      <c r="A25" s="150"/>
      <c r="B25" s="151"/>
      <c r="C25" s="151"/>
      <c r="D25" s="151"/>
      <c r="E25" s="152"/>
    </row>
    <row r="26" spans="1:5" x14ac:dyDescent="0.3">
      <c r="A26" s="150"/>
      <c r="B26" s="151"/>
      <c r="C26" s="151"/>
      <c r="D26" s="151"/>
      <c r="E26" s="152"/>
    </row>
    <row r="27" spans="1:5" x14ac:dyDescent="0.3">
      <c r="A27" s="150"/>
      <c r="B27" s="151"/>
      <c r="C27" s="151"/>
      <c r="D27" s="151"/>
      <c r="E27" s="152"/>
    </row>
    <row r="28" spans="1:5" x14ac:dyDescent="0.3">
      <c r="A28" s="150"/>
      <c r="B28" s="151"/>
      <c r="C28" s="151"/>
      <c r="D28" s="151"/>
      <c r="E28" s="152"/>
    </row>
    <row r="29" spans="1:5" x14ac:dyDescent="0.3">
      <c r="A29" s="150"/>
      <c r="B29" s="151"/>
      <c r="C29" s="151"/>
      <c r="D29" s="151"/>
      <c r="E29" s="152"/>
    </row>
    <row r="30" spans="1:5" x14ac:dyDescent="0.3">
      <c r="A30" s="150"/>
      <c r="B30" s="151"/>
      <c r="C30" s="151"/>
      <c r="D30" s="151"/>
      <c r="E30" s="152"/>
    </row>
    <row r="31" spans="1:5" x14ac:dyDescent="0.3">
      <c r="A31" s="150"/>
      <c r="B31" s="151"/>
      <c r="C31" s="151"/>
      <c r="D31" s="151"/>
      <c r="E31" s="152"/>
    </row>
    <row r="32" spans="1:5" ht="15" thickBot="1" x14ac:dyDescent="0.35">
      <c r="A32" s="153"/>
      <c r="B32" s="154"/>
      <c r="C32" s="154"/>
      <c r="D32" s="154"/>
      <c r="E32" s="155"/>
    </row>
  </sheetData>
  <mergeCells count="8">
    <mergeCell ref="A17:E32"/>
    <mergeCell ref="A16:E16"/>
    <mergeCell ref="A1:E1"/>
    <mergeCell ref="A2:E2"/>
    <mergeCell ref="K2:N2"/>
    <mergeCell ref="A3:B3"/>
    <mergeCell ref="K3:N3"/>
    <mergeCell ref="A4:B4"/>
  </mergeCells>
  <pageMargins left="0.7" right="0.7" top="0.75" bottom="0.75" header="0.3" footer="0.3"/>
  <pageSetup fitToHeight="0" orientation="landscape" r:id="rId1"/>
  <headerFooter>
    <oddFooter>&amp;C&amp;P</oddFooter>
  </headerFooter>
  <rowBreaks count="1" manualBreakCount="1">
    <brk id="1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sqref="A1:F3"/>
    </sheetView>
  </sheetViews>
  <sheetFormatPr defaultRowHeight="14.4" x14ac:dyDescent="0.3"/>
  <cols>
    <col min="1" max="1" width="10.44140625" customWidth="1"/>
    <col min="2" max="2" width="13.44140625" customWidth="1"/>
    <col min="3" max="3" width="63.88671875" style="25" customWidth="1"/>
    <col min="4" max="4" width="12.6640625" style="65" customWidth="1"/>
    <col min="5" max="5" width="15.5546875" style="60" customWidth="1"/>
    <col min="6" max="6" width="15.5546875" style="23" customWidth="1"/>
    <col min="7" max="7" width="37.88671875" bestFit="1" customWidth="1"/>
    <col min="8" max="8" width="14.109375" bestFit="1" customWidth="1"/>
    <col min="9" max="9" width="7.88671875" bestFit="1" customWidth="1"/>
    <col min="10" max="10" width="10.109375" bestFit="1" customWidth="1"/>
    <col min="11" max="11" width="2.88671875" customWidth="1"/>
    <col min="12" max="12" width="44.33203125" bestFit="1" customWidth="1"/>
    <col min="13" max="13" width="13.5546875" bestFit="1" customWidth="1"/>
    <col min="14" max="14" width="7.44140625" bestFit="1" customWidth="1"/>
    <col min="15" max="15" width="10.109375" bestFit="1" customWidth="1"/>
  </cols>
  <sheetData>
    <row r="1" spans="1:15" ht="21" x14ac:dyDescent="0.3">
      <c r="A1" s="138" t="s">
        <v>71</v>
      </c>
      <c r="B1" s="139"/>
      <c r="C1" s="139"/>
      <c r="D1" s="139"/>
      <c r="E1" s="139"/>
      <c r="F1" s="140"/>
      <c r="G1" s="12"/>
      <c r="H1" s="12"/>
      <c r="I1" s="12"/>
      <c r="J1" s="12"/>
      <c r="K1" s="12"/>
      <c r="L1" s="12"/>
      <c r="M1" s="12"/>
      <c r="N1" s="12"/>
      <c r="O1" s="12"/>
    </row>
    <row r="2" spans="1:15" ht="18" x14ac:dyDescent="0.3">
      <c r="A2" s="141" t="s">
        <v>64</v>
      </c>
      <c r="B2" s="142"/>
      <c r="C2" s="142"/>
      <c r="D2" s="142"/>
      <c r="E2" s="142"/>
      <c r="F2" s="143"/>
      <c r="G2" s="5"/>
      <c r="H2" s="7"/>
      <c r="I2" s="7"/>
      <c r="J2" s="7"/>
      <c r="K2" s="7"/>
      <c r="L2" s="127"/>
      <c r="M2" s="127"/>
      <c r="N2" s="127"/>
      <c r="O2" s="127"/>
    </row>
    <row r="3" spans="1:15" ht="18" x14ac:dyDescent="0.3">
      <c r="A3" s="141" t="s">
        <v>72</v>
      </c>
      <c r="B3" s="142"/>
      <c r="C3" s="142"/>
      <c r="D3" s="142"/>
      <c r="E3" s="142"/>
      <c r="F3" s="143"/>
      <c r="G3" s="5"/>
      <c r="H3" s="7"/>
      <c r="I3" s="7"/>
      <c r="J3" s="7"/>
      <c r="K3" s="7"/>
      <c r="L3" s="13"/>
      <c r="M3" s="13"/>
      <c r="N3" s="13"/>
      <c r="O3" s="13"/>
    </row>
    <row r="4" spans="1:15" ht="28.2" customHeight="1" x14ac:dyDescent="0.3">
      <c r="A4" s="144" t="s">
        <v>46</v>
      </c>
      <c r="B4" s="127"/>
      <c r="C4" s="127"/>
      <c r="D4" s="63"/>
      <c r="E4" s="58"/>
      <c r="F4" s="18"/>
      <c r="G4" s="5"/>
      <c r="H4" s="7"/>
      <c r="I4" s="7"/>
      <c r="J4" s="7"/>
      <c r="K4" s="7"/>
      <c r="L4" s="127"/>
      <c r="M4" s="127"/>
      <c r="N4" s="127"/>
      <c r="O4" s="127"/>
    </row>
    <row r="5" spans="1:15" ht="28.2" customHeight="1" thickBot="1" x14ac:dyDescent="0.35">
      <c r="A5" s="144" t="s">
        <v>54</v>
      </c>
      <c r="B5" s="127"/>
      <c r="C5" s="127"/>
      <c r="D5" s="63"/>
      <c r="E5" s="58"/>
      <c r="F5" s="18"/>
      <c r="G5" s="5"/>
      <c r="H5" s="7"/>
      <c r="I5" s="7"/>
      <c r="J5" s="7"/>
      <c r="K5" s="7"/>
      <c r="L5" s="13"/>
      <c r="M5" s="13"/>
      <c r="N5" s="13"/>
      <c r="O5" s="13"/>
    </row>
    <row r="6" spans="1:15" s="4" customFormat="1" ht="46.5" customHeight="1" thickBot="1" x14ac:dyDescent="0.35">
      <c r="A6" s="118" t="s">
        <v>66</v>
      </c>
      <c r="B6" s="119" t="s">
        <v>118</v>
      </c>
      <c r="C6" s="120" t="s">
        <v>65</v>
      </c>
      <c r="D6" s="121" t="s">
        <v>67</v>
      </c>
      <c r="E6" s="122" t="s">
        <v>68</v>
      </c>
      <c r="F6" s="123" t="s">
        <v>53</v>
      </c>
    </row>
    <row r="7" spans="1:15" ht="28.2" customHeight="1" thickBot="1" x14ac:dyDescent="0.35">
      <c r="A7" s="113">
        <v>43922</v>
      </c>
      <c r="B7" s="108" t="s">
        <v>119</v>
      </c>
      <c r="C7" s="114" t="s">
        <v>70</v>
      </c>
      <c r="D7" s="115">
        <v>3</v>
      </c>
      <c r="E7" s="116">
        <v>16.989999999999998</v>
      </c>
      <c r="F7" s="117">
        <f>D7*E7</f>
        <v>50.97</v>
      </c>
      <c r="L7" s="3"/>
    </row>
    <row r="8" spans="1:15" ht="28.2" customHeight="1" thickBot="1" x14ac:dyDescent="0.35">
      <c r="A8" s="72">
        <v>43931</v>
      </c>
      <c r="B8" s="109" t="s">
        <v>117</v>
      </c>
      <c r="C8" s="68" t="s">
        <v>75</v>
      </c>
      <c r="D8" s="62">
        <v>1</v>
      </c>
      <c r="E8" s="37">
        <v>110</v>
      </c>
      <c r="F8" s="33">
        <f t="shared" ref="F8:F15" si="0">D8*E8</f>
        <v>110</v>
      </c>
      <c r="L8" s="3"/>
    </row>
    <row r="9" spans="1:15" ht="28.2" customHeight="1" thickBot="1" x14ac:dyDescent="0.35">
      <c r="A9" s="71">
        <v>43922</v>
      </c>
      <c r="B9" s="108" t="s">
        <v>115</v>
      </c>
      <c r="C9" s="69" t="s">
        <v>96</v>
      </c>
      <c r="D9" s="61">
        <v>6</v>
      </c>
      <c r="E9" s="32">
        <v>40</v>
      </c>
      <c r="F9" s="33">
        <f t="shared" si="0"/>
        <v>240</v>
      </c>
      <c r="L9" s="3"/>
    </row>
    <row r="10" spans="1:15" ht="28.2" customHeight="1" thickBot="1" x14ac:dyDescent="0.35">
      <c r="A10" s="85"/>
      <c r="B10" s="110"/>
      <c r="C10" s="68"/>
      <c r="D10" s="62">
        <v>0</v>
      </c>
      <c r="E10" s="37">
        <v>0</v>
      </c>
      <c r="F10" s="33">
        <f t="shared" si="0"/>
        <v>0</v>
      </c>
      <c r="L10" s="3"/>
    </row>
    <row r="11" spans="1:15" ht="28.2" customHeight="1" thickBot="1" x14ac:dyDescent="0.35">
      <c r="A11" s="84"/>
      <c r="B11" s="111"/>
      <c r="C11" s="69"/>
      <c r="D11" s="61">
        <v>0</v>
      </c>
      <c r="E11" s="32">
        <v>0</v>
      </c>
      <c r="F11" s="33">
        <f t="shared" si="0"/>
        <v>0</v>
      </c>
      <c r="L11" s="3"/>
    </row>
    <row r="12" spans="1:15" ht="28.2" customHeight="1" thickBot="1" x14ac:dyDescent="0.35">
      <c r="A12" s="85"/>
      <c r="B12" s="110"/>
      <c r="C12" s="68"/>
      <c r="D12" s="62">
        <v>0</v>
      </c>
      <c r="E12" s="37">
        <v>0</v>
      </c>
      <c r="F12" s="33">
        <f t="shared" si="0"/>
        <v>0</v>
      </c>
      <c r="L12" s="3"/>
    </row>
    <row r="13" spans="1:15" ht="28.2" customHeight="1" thickBot="1" x14ac:dyDescent="0.35">
      <c r="A13" s="84"/>
      <c r="B13" s="111"/>
      <c r="C13" s="69"/>
      <c r="D13" s="61">
        <v>0</v>
      </c>
      <c r="E13" s="32">
        <v>0</v>
      </c>
      <c r="F13" s="33">
        <f t="shared" si="0"/>
        <v>0</v>
      </c>
      <c r="L13" s="3"/>
    </row>
    <row r="14" spans="1:15" ht="28.2" customHeight="1" thickBot="1" x14ac:dyDescent="0.35">
      <c r="A14" s="85"/>
      <c r="B14" s="110"/>
      <c r="C14" s="68"/>
      <c r="D14" s="62">
        <v>0</v>
      </c>
      <c r="E14" s="37">
        <v>0</v>
      </c>
      <c r="F14" s="33">
        <f t="shared" si="0"/>
        <v>0</v>
      </c>
      <c r="L14" s="3"/>
    </row>
    <row r="15" spans="1:15" ht="28.2" customHeight="1" thickBot="1" x14ac:dyDescent="0.35">
      <c r="A15" s="84"/>
      <c r="B15" s="111"/>
      <c r="C15" s="69"/>
      <c r="D15" s="61">
        <v>0</v>
      </c>
      <c r="E15" s="32">
        <v>0</v>
      </c>
      <c r="F15" s="33">
        <f t="shared" si="0"/>
        <v>0</v>
      </c>
      <c r="L15" s="3"/>
    </row>
    <row r="16" spans="1:15" ht="28.2" customHeight="1" thickBot="1" x14ac:dyDescent="0.35">
      <c r="A16" s="85"/>
      <c r="B16" s="112"/>
      <c r="C16" s="53" t="s">
        <v>53</v>
      </c>
      <c r="D16" s="66"/>
      <c r="E16" s="67"/>
      <c r="F16" s="54">
        <f>SUM(F7:F15)</f>
        <v>400.97</v>
      </c>
    </row>
    <row r="17" spans="1:6" ht="25.95" customHeight="1" thickBot="1" x14ac:dyDescent="0.35">
      <c r="A17" s="156" t="s">
        <v>69</v>
      </c>
      <c r="B17" s="157"/>
      <c r="C17" s="157"/>
      <c r="D17" s="157"/>
      <c r="E17" s="157"/>
      <c r="F17" s="158"/>
    </row>
    <row r="18" spans="1:6" x14ac:dyDescent="0.3">
      <c r="A18" s="147"/>
      <c r="B18" s="159"/>
      <c r="C18" s="148"/>
      <c r="D18" s="148"/>
      <c r="E18" s="148"/>
      <c r="F18" s="149"/>
    </row>
    <row r="19" spans="1:6" x14ac:dyDescent="0.3">
      <c r="A19" s="150"/>
      <c r="B19" s="151"/>
      <c r="C19" s="151"/>
      <c r="D19" s="151"/>
      <c r="E19" s="151"/>
      <c r="F19" s="152"/>
    </row>
    <row r="20" spans="1:6" x14ac:dyDescent="0.3">
      <c r="A20" s="150"/>
      <c r="B20" s="151"/>
      <c r="C20" s="151"/>
      <c r="D20" s="151"/>
      <c r="E20" s="151"/>
      <c r="F20" s="152"/>
    </row>
    <row r="21" spans="1:6" x14ac:dyDescent="0.3">
      <c r="A21" s="150"/>
      <c r="B21" s="151"/>
      <c r="C21" s="151"/>
      <c r="D21" s="151"/>
      <c r="E21" s="151"/>
      <c r="F21" s="152"/>
    </row>
    <row r="22" spans="1:6" x14ac:dyDescent="0.3">
      <c r="A22" s="150"/>
      <c r="B22" s="151"/>
      <c r="C22" s="151"/>
      <c r="D22" s="151"/>
      <c r="E22" s="151"/>
      <c r="F22" s="152"/>
    </row>
    <row r="23" spans="1:6" x14ac:dyDescent="0.3">
      <c r="A23" s="150"/>
      <c r="B23" s="151"/>
      <c r="C23" s="151"/>
      <c r="D23" s="151"/>
      <c r="E23" s="151"/>
      <c r="F23" s="152"/>
    </row>
    <row r="24" spans="1:6" x14ac:dyDescent="0.3">
      <c r="A24" s="150"/>
      <c r="B24" s="151"/>
      <c r="C24" s="151"/>
      <c r="D24" s="151"/>
      <c r="E24" s="151"/>
      <c r="F24" s="152"/>
    </row>
    <row r="25" spans="1:6" x14ac:dyDescent="0.3">
      <c r="A25" s="150"/>
      <c r="B25" s="151"/>
      <c r="C25" s="151"/>
      <c r="D25" s="151"/>
      <c r="E25" s="151"/>
      <c r="F25" s="152"/>
    </row>
    <row r="26" spans="1:6" x14ac:dyDescent="0.3">
      <c r="A26" s="150"/>
      <c r="B26" s="151"/>
      <c r="C26" s="151"/>
      <c r="D26" s="151"/>
      <c r="E26" s="151"/>
      <c r="F26" s="152"/>
    </row>
    <row r="27" spans="1:6" x14ac:dyDescent="0.3">
      <c r="A27" s="150"/>
      <c r="B27" s="151"/>
      <c r="C27" s="151"/>
      <c r="D27" s="151"/>
      <c r="E27" s="151"/>
      <c r="F27" s="152"/>
    </row>
    <row r="28" spans="1:6" x14ac:dyDescent="0.3">
      <c r="A28" s="150"/>
      <c r="B28" s="151"/>
      <c r="C28" s="151"/>
      <c r="D28" s="151"/>
      <c r="E28" s="151"/>
      <c r="F28" s="152"/>
    </row>
    <row r="29" spans="1:6" x14ac:dyDescent="0.3">
      <c r="A29" s="150"/>
      <c r="B29" s="151"/>
      <c r="C29" s="151"/>
      <c r="D29" s="151"/>
      <c r="E29" s="151"/>
      <c r="F29" s="152"/>
    </row>
    <row r="30" spans="1:6" x14ac:dyDescent="0.3">
      <c r="A30" s="150"/>
      <c r="B30" s="151"/>
      <c r="C30" s="151"/>
      <c r="D30" s="151"/>
      <c r="E30" s="151"/>
      <c r="F30" s="152"/>
    </row>
    <row r="31" spans="1:6" x14ac:dyDescent="0.3">
      <c r="A31" s="150"/>
      <c r="B31" s="151"/>
      <c r="C31" s="151"/>
      <c r="D31" s="151"/>
      <c r="E31" s="151"/>
      <c r="F31" s="152"/>
    </row>
    <row r="32" spans="1:6" x14ac:dyDescent="0.3">
      <c r="A32" s="150"/>
      <c r="B32" s="151"/>
      <c r="C32" s="151"/>
      <c r="D32" s="151"/>
      <c r="E32" s="151"/>
      <c r="F32" s="152"/>
    </row>
    <row r="33" spans="1:6" ht="15" thickBot="1" x14ac:dyDescent="0.35">
      <c r="A33" s="153"/>
      <c r="B33" s="154"/>
      <c r="C33" s="154"/>
      <c r="D33" s="154"/>
      <c r="E33" s="154"/>
      <c r="F33" s="155"/>
    </row>
  </sheetData>
  <mergeCells count="9">
    <mergeCell ref="A18:F33"/>
    <mergeCell ref="A3:F3"/>
    <mergeCell ref="A1:F1"/>
    <mergeCell ref="A2:F2"/>
    <mergeCell ref="L2:O2"/>
    <mergeCell ref="A4:C4"/>
    <mergeCell ref="L4:O4"/>
    <mergeCell ref="A5:C5"/>
    <mergeCell ref="A17:F17"/>
  </mergeCells>
  <pageMargins left="0.7" right="0.7" top="0.75" bottom="0.75" header="0.3" footer="0.3"/>
  <pageSetup fitToHeight="0" orientation="landscape" r:id="rId1"/>
  <headerFooter>
    <oddFooter>&amp;C&amp;P</oddFooter>
  </headerFooter>
  <rowBreaks count="1" manualBreakCount="1">
    <brk id="1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Normal="100" workbookViewId="0">
      <selection activeCell="B20" sqref="B20"/>
    </sheetView>
  </sheetViews>
  <sheetFormatPr defaultRowHeight="14.4" x14ac:dyDescent="0.3"/>
  <cols>
    <col min="1" max="1" width="10.44140625" style="86" customWidth="1"/>
    <col min="2" max="2" width="17.44140625" style="86" customWidth="1"/>
    <col min="3" max="3" width="26.6640625" style="25" customWidth="1"/>
    <col min="4" max="4" width="24" style="25" customWidth="1"/>
    <col min="5" max="5" width="10" style="25" customWidth="1"/>
    <col min="6" max="6" width="10" style="65" customWidth="1"/>
    <col min="7" max="7" width="11.6640625" style="60" customWidth="1"/>
    <col min="8" max="8" width="12.109375" style="23" customWidth="1"/>
    <col min="9" max="9" width="37.88671875" bestFit="1" customWidth="1"/>
    <col min="10" max="10" width="14.109375" bestFit="1" customWidth="1"/>
    <col min="11" max="11" width="7.88671875" bestFit="1" customWidth="1"/>
    <col min="12" max="12" width="10.109375" bestFit="1" customWidth="1"/>
    <col min="13" max="13" width="2.88671875" customWidth="1"/>
    <col min="14" max="14" width="44.33203125" bestFit="1" customWidth="1"/>
    <col min="15" max="15" width="13.5546875" bestFit="1" customWidth="1"/>
    <col min="16" max="16" width="7.44140625" bestFit="1" customWidth="1"/>
    <col min="17" max="17" width="10.109375" bestFit="1" customWidth="1"/>
  </cols>
  <sheetData>
    <row r="1" spans="1:17" ht="21" x14ac:dyDescent="0.3">
      <c r="A1" s="138" t="s">
        <v>76</v>
      </c>
      <c r="B1" s="139"/>
      <c r="C1" s="139"/>
      <c r="D1" s="139"/>
      <c r="E1" s="139"/>
      <c r="F1" s="139"/>
      <c r="G1" s="139"/>
      <c r="H1" s="140"/>
      <c r="I1" s="12"/>
      <c r="J1" s="12"/>
      <c r="K1" s="12"/>
      <c r="L1" s="12"/>
      <c r="M1" s="12"/>
      <c r="N1" s="12"/>
      <c r="O1" s="12"/>
      <c r="P1" s="12"/>
      <c r="Q1" s="12"/>
    </row>
    <row r="2" spans="1:17" ht="18" x14ac:dyDescent="0.3">
      <c r="A2" s="141" t="s">
        <v>106</v>
      </c>
      <c r="B2" s="142"/>
      <c r="C2" s="142"/>
      <c r="D2" s="142"/>
      <c r="E2" s="142"/>
      <c r="F2" s="142"/>
      <c r="G2" s="142"/>
      <c r="H2" s="143"/>
      <c r="I2" s="5"/>
      <c r="J2" s="7"/>
      <c r="K2" s="7"/>
      <c r="L2" s="7"/>
      <c r="M2" s="7"/>
      <c r="N2" s="127"/>
      <c r="O2" s="127"/>
      <c r="P2" s="127"/>
      <c r="Q2" s="127"/>
    </row>
    <row r="3" spans="1:17" ht="18" x14ac:dyDescent="0.3">
      <c r="A3" s="141" t="s">
        <v>72</v>
      </c>
      <c r="B3" s="142"/>
      <c r="C3" s="142"/>
      <c r="D3" s="142"/>
      <c r="E3" s="142"/>
      <c r="F3" s="142"/>
      <c r="G3" s="142"/>
      <c r="H3" s="143"/>
      <c r="I3" s="5"/>
      <c r="J3" s="7"/>
      <c r="K3" s="7"/>
      <c r="L3" s="7"/>
      <c r="M3" s="7"/>
      <c r="N3" s="13"/>
      <c r="O3" s="13"/>
      <c r="P3" s="13"/>
      <c r="Q3" s="13"/>
    </row>
    <row r="4" spans="1:17" ht="28.2" customHeight="1" x14ac:dyDescent="0.3">
      <c r="A4" s="144" t="s">
        <v>46</v>
      </c>
      <c r="B4" s="127"/>
      <c r="C4" s="127"/>
      <c r="D4" s="13"/>
      <c r="E4" s="13"/>
      <c r="F4" s="63"/>
      <c r="G4" s="58"/>
      <c r="H4" s="18"/>
      <c r="I4" s="5"/>
      <c r="J4" s="7"/>
      <c r="K4" s="7"/>
      <c r="L4" s="7"/>
      <c r="M4" s="7"/>
      <c r="N4" s="127"/>
      <c r="O4" s="127"/>
      <c r="P4" s="127"/>
      <c r="Q4" s="127"/>
    </row>
    <row r="5" spans="1:17" ht="28.2" customHeight="1" thickBot="1" x14ac:dyDescent="0.35">
      <c r="A5" s="145" t="s">
        <v>54</v>
      </c>
      <c r="B5" s="146"/>
      <c r="C5" s="146"/>
      <c r="D5" s="14"/>
      <c r="E5" s="14"/>
      <c r="F5" s="64"/>
      <c r="G5" s="59"/>
      <c r="H5" s="21"/>
      <c r="I5" s="5"/>
      <c r="J5" s="7"/>
      <c r="K5" s="7"/>
      <c r="L5" s="7"/>
      <c r="M5" s="7"/>
      <c r="N5" s="13"/>
      <c r="O5" s="13"/>
      <c r="P5" s="13"/>
      <c r="Q5" s="13"/>
    </row>
    <row r="6" spans="1:17" ht="28.5" customHeight="1" thickBot="1" x14ac:dyDescent="0.35">
      <c r="A6" s="160" t="s">
        <v>109</v>
      </c>
      <c r="B6" s="161"/>
      <c r="C6" s="161"/>
      <c r="D6" s="161"/>
      <c r="E6" s="161"/>
      <c r="F6" s="161"/>
      <c r="G6" s="161"/>
      <c r="H6" s="162"/>
      <c r="I6" s="5"/>
      <c r="J6" s="7"/>
      <c r="K6" s="7"/>
      <c r="L6" s="7"/>
      <c r="M6" s="7"/>
      <c r="N6" s="13"/>
      <c r="O6" s="13"/>
      <c r="P6" s="13"/>
      <c r="Q6" s="13"/>
    </row>
    <row r="7" spans="1:17" s="4" customFormat="1" ht="28.5" customHeight="1" x14ac:dyDescent="0.3">
      <c r="A7" s="101" t="s">
        <v>66</v>
      </c>
      <c r="B7" s="101" t="s">
        <v>118</v>
      </c>
      <c r="C7" s="102" t="s">
        <v>107</v>
      </c>
      <c r="D7" s="102" t="s">
        <v>114</v>
      </c>
      <c r="E7" s="103" t="s">
        <v>92</v>
      </c>
      <c r="F7" s="104" t="s">
        <v>91</v>
      </c>
      <c r="G7" s="105" t="s">
        <v>113</v>
      </c>
      <c r="H7" s="106" t="s">
        <v>53</v>
      </c>
    </row>
    <row r="8" spans="1:17" ht="28.2" customHeight="1" x14ac:dyDescent="0.3">
      <c r="A8" s="87">
        <v>43922</v>
      </c>
      <c r="B8" s="87" t="s">
        <v>115</v>
      </c>
      <c r="C8" s="70" t="s">
        <v>89</v>
      </c>
      <c r="D8" s="70" t="s">
        <v>94</v>
      </c>
      <c r="E8" s="98"/>
      <c r="F8" s="88">
        <v>3</v>
      </c>
      <c r="G8" s="89">
        <v>52.53</v>
      </c>
      <c r="H8" s="90">
        <f>F8*G8*1.5</f>
        <v>236.38499999999999</v>
      </c>
      <c r="N8" s="3"/>
    </row>
    <row r="9" spans="1:17" ht="28.2" customHeight="1" x14ac:dyDescent="0.3">
      <c r="A9" s="91">
        <v>43922</v>
      </c>
      <c r="B9" s="87" t="s">
        <v>115</v>
      </c>
      <c r="C9" s="68" t="s">
        <v>93</v>
      </c>
      <c r="D9" s="68" t="s">
        <v>95</v>
      </c>
      <c r="E9" s="98"/>
      <c r="F9" s="92">
        <v>1.5</v>
      </c>
      <c r="G9" s="93">
        <v>32.07</v>
      </c>
      <c r="H9" s="90">
        <f t="shared" ref="H9:H16" si="0">F9*G9*1.5</f>
        <v>72.157499999999999</v>
      </c>
      <c r="N9" s="3"/>
    </row>
    <row r="10" spans="1:17" ht="28.2" customHeight="1" x14ac:dyDescent="0.3">
      <c r="A10" s="87">
        <v>43922</v>
      </c>
      <c r="B10" s="87" t="s">
        <v>115</v>
      </c>
      <c r="C10" s="69" t="s">
        <v>93</v>
      </c>
      <c r="D10" s="69" t="s">
        <v>94</v>
      </c>
      <c r="E10" s="98"/>
      <c r="F10" s="88">
        <v>1.5</v>
      </c>
      <c r="G10" s="89">
        <v>32.07</v>
      </c>
      <c r="H10" s="90">
        <f t="shared" si="0"/>
        <v>72.157499999999999</v>
      </c>
      <c r="N10" s="3"/>
    </row>
    <row r="11" spans="1:17" ht="28.2" customHeight="1" x14ac:dyDescent="0.3">
      <c r="A11" s="94"/>
      <c r="B11" s="94"/>
      <c r="C11" s="68"/>
      <c r="D11" s="68"/>
      <c r="E11" s="98"/>
      <c r="F11" s="92">
        <v>0</v>
      </c>
      <c r="G11" s="93">
        <v>0</v>
      </c>
      <c r="H11" s="90">
        <f t="shared" si="0"/>
        <v>0</v>
      </c>
      <c r="N11" s="3"/>
    </row>
    <row r="12" spans="1:17" ht="28.2" customHeight="1" x14ac:dyDescent="0.3">
      <c r="A12" s="95"/>
      <c r="B12" s="95"/>
      <c r="C12" s="69"/>
      <c r="D12" s="69"/>
      <c r="E12" s="98"/>
      <c r="F12" s="88">
        <v>0</v>
      </c>
      <c r="G12" s="89">
        <v>0</v>
      </c>
      <c r="H12" s="90">
        <f t="shared" si="0"/>
        <v>0</v>
      </c>
      <c r="N12" s="3"/>
    </row>
    <row r="13" spans="1:17" ht="28.2" customHeight="1" x14ac:dyDescent="0.3">
      <c r="A13" s="94"/>
      <c r="B13" s="94"/>
      <c r="C13" s="68"/>
      <c r="D13" s="68"/>
      <c r="E13" s="98"/>
      <c r="F13" s="92">
        <v>0</v>
      </c>
      <c r="G13" s="93">
        <v>0</v>
      </c>
      <c r="H13" s="90">
        <f t="shared" si="0"/>
        <v>0</v>
      </c>
      <c r="N13" s="3"/>
    </row>
    <row r="14" spans="1:17" ht="28.2" customHeight="1" x14ac:dyDescent="0.3">
      <c r="A14" s="95"/>
      <c r="B14" s="95"/>
      <c r="C14" s="69"/>
      <c r="D14" s="69"/>
      <c r="E14" s="98"/>
      <c r="F14" s="88">
        <v>0</v>
      </c>
      <c r="G14" s="89">
        <v>0</v>
      </c>
      <c r="H14" s="90">
        <f t="shared" si="0"/>
        <v>0</v>
      </c>
      <c r="N14" s="3"/>
    </row>
    <row r="15" spans="1:17" ht="28.35" customHeight="1" x14ac:dyDescent="0.3">
      <c r="A15" s="94"/>
      <c r="B15" s="94"/>
      <c r="C15" s="68"/>
      <c r="D15" s="68"/>
      <c r="E15" s="98"/>
      <c r="F15" s="92">
        <v>0</v>
      </c>
      <c r="G15" s="93">
        <v>0</v>
      </c>
      <c r="H15" s="90">
        <f t="shared" si="0"/>
        <v>0</v>
      </c>
      <c r="N15" s="3"/>
    </row>
    <row r="16" spans="1:17" ht="28.2" customHeight="1" x14ac:dyDescent="0.3">
      <c r="A16" s="95"/>
      <c r="B16" s="95"/>
      <c r="C16" s="69"/>
      <c r="D16" s="69"/>
      <c r="E16" s="98"/>
      <c r="F16" s="88">
        <v>0</v>
      </c>
      <c r="G16" s="89">
        <v>0</v>
      </c>
      <c r="H16" s="90">
        <f t="shared" si="0"/>
        <v>0</v>
      </c>
      <c r="N16" s="3"/>
    </row>
    <row r="17" spans="1:8" ht="28.2" customHeight="1" thickBot="1" x14ac:dyDescent="0.35">
      <c r="A17" s="94"/>
      <c r="B17" s="94"/>
      <c r="C17" s="96" t="s">
        <v>111</v>
      </c>
      <c r="D17" s="96"/>
      <c r="E17" s="98"/>
      <c r="F17" s="92"/>
      <c r="G17" s="93"/>
      <c r="H17" s="97">
        <f>SUM(H8:H16)</f>
        <v>380.70000000000005</v>
      </c>
    </row>
    <row r="18" spans="1:8" ht="28.5" customHeight="1" thickBot="1" x14ac:dyDescent="0.35">
      <c r="A18" s="160" t="s">
        <v>99</v>
      </c>
      <c r="B18" s="161"/>
      <c r="C18" s="161"/>
      <c r="D18" s="161"/>
      <c r="E18" s="161"/>
      <c r="F18" s="161"/>
      <c r="G18" s="161"/>
      <c r="H18" s="162"/>
    </row>
    <row r="19" spans="1:8" ht="28.5" customHeight="1" x14ac:dyDescent="0.3">
      <c r="A19" s="101" t="s">
        <v>66</v>
      </c>
      <c r="B19" s="101" t="s">
        <v>118</v>
      </c>
      <c r="C19" s="102" t="s">
        <v>108</v>
      </c>
      <c r="D19" s="102" t="s">
        <v>114</v>
      </c>
      <c r="E19" s="104" t="s">
        <v>92</v>
      </c>
      <c r="F19" s="104" t="s">
        <v>91</v>
      </c>
      <c r="G19" s="105" t="s">
        <v>113</v>
      </c>
      <c r="H19" s="106" t="s">
        <v>53</v>
      </c>
    </row>
    <row r="20" spans="1:8" ht="28.5" customHeight="1" x14ac:dyDescent="0.3">
      <c r="A20" s="87">
        <v>43922</v>
      </c>
      <c r="B20" s="87" t="s">
        <v>116</v>
      </c>
      <c r="C20" s="70" t="s">
        <v>100</v>
      </c>
      <c r="D20" s="70" t="s">
        <v>103</v>
      </c>
      <c r="E20" s="88">
        <v>8</v>
      </c>
      <c r="F20" s="88">
        <v>3</v>
      </c>
      <c r="G20" s="89">
        <v>36.270000000000003</v>
      </c>
      <c r="H20" s="90">
        <f>(E20*G20)+((F20*G20)*1.5)</f>
        <v>453.375</v>
      </c>
    </row>
    <row r="21" spans="1:8" ht="28.5" customHeight="1" x14ac:dyDescent="0.3">
      <c r="A21" s="91">
        <v>43922</v>
      </c>
      <c r="B21" s="91" t="s">
        <v>117</v>
      </c>
      <c r="C21" s="68" t="s">
        <v>101</v>
      </c>
      <c r="D21" s="68" t="s">
        <v>104</v>
      </c>
      <c r="E21" s="92">
        <v>8</v>
      </c>
      <c r="F21" s="92">
        <v>1.5</v>
      </c>
      <c r="G21" s="93">
        <v>17.52</v>
      </c>
      <c r="H21" s="90">
        <f t="shared" ref="H21:H28" si="1">(E21*G21)+((F21*G21)*1.5)</f>
        <v>179.57999999999998</v>
      </c>
    </row>
    <row r="22" spans="1:8" ht="28.5" customHeight="1" x14ac:dyDescent="0.3">
      <c r="A22" s="87">
        <v>43922</v>
      </c>
      <c r="B22" s="87" t="s">
        <v>117</v>
      </c>
      <c r="C22" s="69" t="s">
        <v>102</v>
      </c>
      <c r="D22" s="69" t="s">
        <v>105</v>
      </c>
      <c r="E22" s="88">
        <v>8</v>
      </c>
      <c r="F22" s="88">
        <v>1.5</v>
      </c>
      <c r="G22" s="89">
        <v>24.19</v>
      </c>
      <c r="H22" s="90">
        <f t="shared" si="1"/>
        <v>247.94750000000002</v>
      </c>
    </row>
    <row r="23" spans="1:8" ht="28.5" customHeight="1" x14ac:dyDescent="0.3">
      <c r="A23" s="94"/>
      <c r="B23" s="94"/>
      <c r="C23" s="68"/>
      <c r="D23" s="68"/>
      <c r="E23" s="92"/>
      <c r="F23" s="92">
        <v>0</v>
      </c>
      <c r="G23" s="93">
        <v>0</v>
      </c>
      <c r="H23" s="90">
        <f t="shared" si="1"/>
        <v>0</v>
      </c>
    </row>
    <row r="24" spans="1:8" ht="28.5" customHeight="1" x14ac:dyDescent="0.3">
      <c r="A24" s="95"/>
      <c r="B24" s="95"/>
      <c r="C24" s="69"/>
      <c r="D24" s="69"/>
      <c r="E24" s="88"/>
      <c r="F24" s="88">
        <v>0</v>
      </c>
      <c r="G24" s="89">
        <v>0</v>
      </c>
      <c r="H24" s="90">
        <f t="shared" si="1"/>
        <v>0</v>
      </c>
    </row>
    <row r="25" spans="1:8" ht="28.5" customHeight="1" x14ac:dyDescent="0.3">
      <c r="A25" s="94"/>
      <c r="B25" s="94"/>
      <c r="C25" s="68"/>
      <c r="D25" s="68"/>
      <c r="E25" s="92"/>
      <c r="F25" s="92">
        <v>0</v>
      </c>
      <c r="G25" s="93">
        <v>0</v>
      </c>
      <c r="H25" s="90">
        <f t="shared" si="1"/>
        <v>0</v>
      </c>
    </row>
    <row r="26" spans="1:8" ht="28.5" customHeight="1" x14ac:dyDescent="0.3">
      <c r="A26" s="95"/>
      <c r="B26" s="95"/>
      <c r="C26" s="69"/>
      <c r="D26" s="69"/>
      <c r="E26" s="88"/>
      <c r="F26" s="88">
        <v>0</v>
      </c>
      <c r="G26" s="89">
        <v>0</v>
      </c>
      <c r="H26" s="90">
        <f t="shared" si="1"/>
        <v>0</v>
      </c>
    </row>
    <row r="27" spans="1:8" ht="28.5" customHeight="1" x14ac:dyDescent="0.3">
      <c r="A27" s="94"/>
      <c r="B27" s="94"/>
      <c r="C27" s="68"/>
      <c r="D27" s="68"/>
      <c r="E27" s="92"/>
      <c r="F27" s="92">
        <v>0</v>
      </c>
      <c r="G27" s="93">
        <v>0</v>
      </c>
      <c r="H27" s="90">
        <f t="shared" si="1"/>
        <v>0</v>
      </c>
    </row>
    <row r="28" spans="1:8" ht="28.5" customHeight="1" x14ac:dyDescent="0.3">
      <c r="A28" s="95"/>
      <c r="B28" s="95"/>
      <c r="C28" s="69"/>
      <c r="D28" s="69"/>
      <c r="E28" s="88"/>
      <c r="F28" s="88">
        <v>0</v>
      </c>
      <c r="G28" s="89">
        <v>0</v>
      </c>
      <c r="H28" s="90">
        <f t="shared" si="1"/>
        <v>0</v>
      </c>
    </row>
    <row r="29" spans="1:8" ht="28.5" customHeight="1" thickBot="1" x14ac:dyDescent="0.35">
      <c r="A29" s="94"/>
      <c r="B29" s="94"/>
      <c r="C29" s="96" t="s">
        <v>110</v>
      </c>
      <c r="D29" s="96"/>
      <c r="E29" s="92"/>
      <c r="F29" s="66"/>
      <c r="G29" s="67"/>
      <c r="H29" s="54">
        <f>SUM(H20:H28)</f>
        <v>880.90249999999992</v>
      </c>
    </row>
    <row r="30" spans="1:8" ht="27.9" customHeight="1" thickBot="1" x14ac:dyDescent="0.35">
      <c r="F30" s="163" t="s">
        <v>112</v>
      </c>
      <c r="G30" s="164"/>
      <c r="H30" s="99">
        <f>H29+H17</f>
        <v>1261.6025</v>
      </c>
    </row>
  </sheetData>
  <mergeCells count="10">
    <mergeCell ref="A6:H6"/>
    <mergeCell ref="A18:H18"/>
    <mergeCell ref="F30:G30"/>
    <mergeCell ref="A1:H1"/>
    <mergeCell ref="A2:H2"/>
    <mergeCell ref="N2:Q2"/>
    <mergeCell ref="A3:H3"/>
    <mergeCell ref="A4:C4"/>
    <mergeCell ref="N4:Q4"/>
    <mergeCell ref="A5:C5"/>
  </mergeCells>
  <pageMargins left="0.7" right="0.7" top="0.75" bottom="0.75" header="0.3" footer="0.3"/>
  <pageSetup scale="99" fitToHeight="0" orientation="landscape" r:id="rId1"/>
  <headerFooter>
    <oddFooter>&amp;C&amp;P</oddFooter>
  </headerFooter>
  <rowBreaks count="1" manualBreakCount="1">
    <brk id="1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9"/>
  <sheetViews>
    <sheetView workbookViewId="0">
      <selection activeCell="D13" sqref="D12:D13"/>
    </sheetView>
  </sheetViews>
  <sheetFormatPr defaultRowHeight="14.4" x14ac:dyDescent="0.3"/>
  <sheetData>
    <row r="1" spans="1:16" ht="45.75" customHeight="1" x14ac:dyDescent="0.3">
      <c r="A1" s="203" t="s">
        <v>129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26.1" customHeight="1" x14ac:dyDescent="0.3">
      <c r="A2" s="165" t="s">
        <v>130</v>
      </c>
      <c r="B2" s="166"/>
      <c r="C2" s="166"/>
      <c r="D2" s="166"/>
      <c r="E2" s="167"/>
      <c r="F2" s="165" t="s">
        <v>131</v>
      </c>
      <c r="G2" s="166"/>
      <c r="H2" s="166"/>
      <c r="I2" s="166"/>
      <c r="J2" s="167"/>
      <c r="K2" s="165" t="s">
        <v>132</v>
      </c>
      <c r="L2" s="167"/>
      <c r="M2" s="165" t="s">
        <v>133</v>
      </c>
      <c r="N2" s="166"/>
      <c r="O2" s="166"/>
      <c r="P2" s="167"/>
    </row>
    <row r="3" spans="1:16" ht="26.1" customHeight="1" x14ac:dyDescent="0.3">
      <c r="A3" s="165" t="s">
        <v>134</v>
      </c>
      <c r="B3" s="166"/>
      <c r="C3" s="166"/>
      <c r="D3" s="166"/>
      <c r="E3" s="166"/>
      <c r="F3" s="166"/>
      <c r="G3" s="166"/>
      <c r="H3" s="166"/>
      <c r="I3" s="166"/>
      <c r="J3" s="167"/>
      <c r="K3" s="165" t="s">
        <v>135</v>
      </c>
      <c r="L3" s="167"/>
      <c r="M3" s="165" t="s">
        <v>136</v>
      </c>
      <c r="N3" s="166"/>
      <c r="O3" s="166"/>
      <c r="P3" s="167"/>
    </row>
    <row r="4" spans="1:16" ht="26.1" customHeight="1" x14ac:dyDescent="0.3">
      <c r="A4" s="165" t="s">
        <v>137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16" x14ac:dyDescent="0.3">
      <c r="A5" s="187" t="s">
        <v>138</v>
      </c>
      <c r="B5" s="189" t="s">
        <v>139</v>
      </c>
      <c r="C5" s="190"/>
      <c r="D5" s="190"/>
      <c r="E5" s="190"/>
      <c r="F5" s="190"/>
      <c r="G5" s="190"/>
      <c r="H5" s="190"/>
      <c r="I5" s="190"/>
      <c r="J5" s="191"/>
      <c r="K5" s="192" t="s">
        <v>140</v>
      </c>
      <c r="L5" s="193"/>
      <c r="M5" s="193"/>
      <c r="N5" s="193"/>
      <c r="O5" s="193"/>
      <c r="P5" s="194"/>
    </row>
    <row r="6" spans="1:16" x14ac:dyDescent="0.3">
      <c r="A6" s="188"/>
      <c r="B6" s="195" t="s">
        <v>141</v>
      </c>
      <c r="C6" s="197"/>
      <c r="D6" s="197"/>
      <c r="E6" s="199"/>
      <c r="F6" s="200"/>
      <c r="G6" s="197"/>
      <c r="H6" s="197"/>
      <c r="I6" s="197"/>
      <c r="J6" s="197"/>
      <c r="K6" s="179" t="s">
        <v>142</v>
      </c>
      <c r="L6" s="179" t="s">
        <v>143</v>
      </c>
      <c r="M6" s="181" t="s">
        <v>144</v>
      </c>
      <c r="N6" s="182"/>
      <c r="O6" s="185" t="s">
        <v>145</v>
      </c>
      <c r="P6" s="179" t="s">
        <v>146</v>
      </c>
    </row>
    <row r="7" spans="1:16" x14ac:dyDescent="0.3">
      <c r="A7" s="125" t="s">
        <v>147</v>
      </c>
      <c r="B7" s="196"/>
      <c r="C7" s="198"/>
      <c r="D7" s="198"/>
      <c r="E7" s="201"/>
      <c r="F7" s="202"/>
      <c r="G7" s="198"/>
      <c r="H7" s="198"/>
      <c r="I7" s="198"/>
      <c r="J7" s="198"/>
      <c r="K7" s="180"/>
      <c r="L7" s="180"/>
      <c r="M7" s="183"/>
      <c r="N7" s="184"/>
      <c r="O7" s="186"/>
      <c r="P7" s="180"/>
    </row>
    <row r="8" spans="1:16" ht="26.1" customHeight="1" x14ac:dyDescent="0.3">
      <c r="A8" s="125" t="s">
        <v>138</v>
      </c>
      <c r="B8" s="126" t="s">
        <v>148</v>
      </c>
      <c r="C8" s="124"/>
      <c r="D8" s="124"/>
      <c r="E8" s="168"/>
      <c r="F8" s="169"/>
      <c r="G8" s="124"/>
      <c r="H8" s="124"/>
      <c r="I8" s="124"/>
      <c r="J8" s="124"/>
      <c r="K8" s="124"/>
      <c r="L8" s="124"/>
      <c r="M8" s="168"/>
      <c r="N8" s="169"/>
      <c r="O8" s="124"/>
      <c r="P8" s="124"/>
    </row>
    <row r="9" spans="1:16" ht="26.1" customHeight="1" x14ac:dyDescent="0.3">
      <c r="A9" s="125" t="s">
        <v>147</v>
      </c>
      <c r="B9" s="126" t="s">
        <v>149</v>
      </c>
      <c r="C9" s="124"/>
      <c r="D9" s="124"/>
      <c r="E9" s="168"/>
      <c r="F9" s="169"/>
      <c r="G9" s="124"/>
      <c r="H9" s="124"/>
      <c r="I9" s="124"/>
      <c r="J9" s="124"/>
      <c r="K9" s="124"/>
      <c r="L9" s="124"/>
      <c r="M9" s="168"/>
      <c r="N9" s="169"/>
      <c r="O9" s="124"/>
      <c r="P9" s="124"/>
    </row>
    <row r="10" spans="1:16" ht="26.1" customHeight="1" x14ac:dyDescent="0.3">
      <c r="A10" s="125" t="s">
        <v>138</v>
      </c>
      <c r="B10" s="126" t="s">
        <v>148</v>
      </c>
      <c r="C10" s="124"/>
      <c r="D10" s="124"/>
      <c r="E10" s="168"/>
      <c r="F10" s="169"/>
      <c r="G10" s="124"/>
      <c r="H10" s="124"/>
      <c r="I10" s="124"/>
      <c r="J10" s="124"/>
      <c r="K10" s="124"/>
      <c r="L10" s="124"/>
      <c r="M10" s="168"/>
      <c r="N10" s="169"/>
      <c r="O10" s="124"/>
      <c r="P10" s="124"/>
    </row>
    <row r="11" spans="1:16" ht="26.1" customHeight="1" x14ac:dyDescent="0.3">
      <c r="A11" s="125" t="s">
        <v>147</v>
      </c>
      <c r="B11" s="126" t="s">
        <v>149</v>
      </c>
      <c r="C11" s="124"/>
      <c r="D11" s="124"/>
      <c r="E11" s="168"/>
      <c r="F11" s="169"/>
      <c r="G11" s="124"/>
      <c r="H11" s="124"/>
      <c r="I11" s="124"/>
      <c r="J11" s="124"/>
      <c r="K11" s="124"/>
      <c r="L11" s="124"/>
      <c r="M11" s="168"/>
      <c r="N11" s="169"/>
      <c r="O11" s="124"/>
      <c r="P11" s="124"/>
    </row>
    <row r="12" spans="1:16" ht="26.1" customHeight="1" x14ac:dyDescent="0.3">
      <c r="A12" s="125" t="s">
        <v>138</v>
      </c>
      <c r="B12" s="126" t="s">
        <v>148</v>
      </c>
      <c r="C12" s="124"/>
      <c r="D12" s="124"/>
      <c r="E12" s="168"/>
      <c r="F12" s="169"/>
      <c r="G12" s="124"/>
      <c r="H12" s="124"/>
      <c r="I12" s="124"/>
      <c r="J12" s="124"/>
      <c r="K12" s="124"/>
      <c r="L12" s="124"/>
      <c r="M12" s="168"/>
      <c r="N12" s="169"/>
      <c r="O12" s="124"/>
      <c r="P12" s="124"/>
    </row>
    <row r="13" spans="1:16" ht="26.1" customHeight="1" x14ac:dyDescent="0.3">
      <c r="A13" s="125" t="s">
        <v>147</v>
      </c>
      <c r="B13" s="126" t="s">
        <v>149</v>
      </c>
      <c r="C13" s="124"/>
      <c r="D13" s="124"/>
      <c r="E13" s="168"/>
      <c r="F13" s="169"/>
      <c r="G13" s="124"/>
      <c r="H13" s="124"/>
      <c r="I13" s="124"/>
      <c r="J13" s="124"/>
      <c r="K13" s="124"/>
      <c r="L13" s="124"/>
      <c r="M13" s="168"/>
      <c r="N13" s="169"/>
      <c r="O13" s="124"/>
      <c r="P13" s="124"/>
    </row>
    <row r="14" spans="1:16" ht="26.1" customHeight="1" x14ac:dyDescent="0.3">
      <c r="A14" s="125" t="s">
        <v>138</v>
      </c>
      <c r="B14" s="126" t="s">
        <v>148</v>
      </c>
      <c r="C14" s="124"/>
      <c r="D14" s="124"/>
      <c r="E14" s="168"/>
      <c r="F14" s="169"/>
      <c r="G14" s="124"/>
      <c r="H14" s="124"/>
      <c r="I14" s="124"/>
      <c r="J14" s="124"/>
      <c r="K14" s="124"/>
      <c r="L14" s="124"/>
      <c r="M14" s="168"/>
      <c r="N14" s="169"/>
      <c r="O14" s="124"/>
      <c r="P14" s="124"/>
    </row>
    <row r="15" spans="1:16" ht="26.1" customHeight="1" x14ac:dyDescent="0.3">
      <c r="A15" s="125" t="s">
        <v>147</v>
      </c>
      <c r="B15" s="126" t="s">
        <v>149</v>
      </c>
      <c r="C15" s="124"/>
      <c r="D15" s="124"/>
      <c r="E15" s="168"/>
      <c r="F15" s="169"/>
      <c r="G15" s="124"/>
      <c r="H15" s="124"/>
      <c r="I15" s="124"/>
      <c r="J15" s="124"/>
      <c r="K15" s="124"/>
      <c r="L15" s="124"/>
      <c r="M15" s="168"/>
      <c r="N15" s="169"/>
      <c r="O15" s="124"/>
      <c r="P15" s="124"/>
    </row>
    <row r="16" spans="1:16" ht="25.5" customHeight="1" x14ac:dyDescent="0.3">
      <c r="A16" s="170" t="s">
        <v>150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2"/>
      <c r="P16" s="125" t="s">
        <v>151</v>
      </c>
    </row>
    <row r="17" spans="1:16" ht="26.1" customHeight="1" x14ac:dyDescent="0.3">
      <c r="A17" s="173" t="s">
        <v>152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5"/>
      <c r="P17" s="125" t="s">
        <v>151</v>
      </c>
    </row>
    <row r="18" spans="1:16" x14ac:dyDescent="0.3">
      <c r="A18" s="176" t="s">
        <v>153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8"/>
    </row>
    <row r="19" spans="1:16" x14ac:dyDescent="0.3">
      <c r="A19" s="165" t="s">
        <v>154</v>
      </c>
      <c r="B19" s="166"/>
      <c r="C19" s="166"/>
      <c r="D19" s="166"/>
      <c r="E19" s="167"/>
      <c r="F19" s="165" t="s">
        <v>155</v>
      </c>
      <c r="G19" s="166"/>
      <c r="H19" s="166"/>
      <c r="I19" s="166"/>
      <c r="J19" s="166"/>
      <c r="K19" s="166"/>
      <c r="L19" s="166"/>
      <c r="M19" s="167"/>
      <c r="N19" s="165" t="s">
        <v>141</v>
      </c>
      <c r="O19" s="166"/>
      <c r="P19" s="167"/>
    </row>
  </sheetData>
  <mergeCells count="47">
    <mergeCell ref="A1:P1"/>
    <mergeCell ref="A2:E2"/>
    <mergeCell ref="F2:J2"/>
    <mergeCell ref="K2:L2"/>
    <mergeCell ref="M2:P2"/>
    <mergeCell ref="A3:J3"/>
    <mergeCell ref="K3:L3"/>
    <mergeCell ref="M3:P3"/>
    <mergeCell ref="A4:P4"/>
    <mergeCell ref="A5:A6"/>
    <mergeCell ref="B5:J5"/>
    <mergeCell ref="K5:P5"/>
    <mergeCell ref="B6:B7"/>
    <mergeCell ref="C6:C7"/>
    <mergeCell ref="D6:D7"/>
    <mergeCell ref="E6:F7"/>
    <mergeCell ref="G6:G7"/>
    <mergeCell ref="H6:H7"/>
    <mergeCell ref="I6:I7"/>
    <mergeCell ref="J6:J7"/>
    <mergeCell ref="K6:K7"/>
    <mergeCell ref="L6:L7"/>
    <mergeCell ref="M6:N7"/>
    <mergeCell ref="O6:O7"/>
    <mergeCell ref="P6:P7"/>
    <mergeCell ref="E8:F8"/>
    <mergeCell ref="M8:N8"/>
    <mergeCell ref="E9:F9"/>
    <mergeCell ref="M9:N9"/>
    <mergeCell ref="E10:F10"/>
    <mergeCell ref="M10:N10"/>
    <mergeCell ref="E11:F11"/>
    <mergeCell ref="M11:N11"/>
    <mergeCell ref="E12:F12"/>
    <mergeCell ref="M12:N12"/>
    <mergeCell ref="E13:F13"/>
    <mergeCell ref="M13:N13"/>
    <mergeCell ref="E14:F14"/>
    <mergeCell ref="M14:N14"/>
    <mergeCell ref="A19:E19"/>
    <mergeCell ref="F19:M19"/>
    <mergeCell ref="N19:P19"/>
    <mergeCell ref="E15:F15"/>
    <mergeCell ref="M15:N15"/>
    <mergeCell ref="A16:O16"/>
    <mergeCell ref="A17:O17"/>
    <mergeCell ref="A18:P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"/>
  <sheetViews>
    <sheetView workbookViewId="0">
      <selection activeCell="L39" sqref="L39"/>
    </sheetView>
  </sheetViews>
  <sheetFormatPr defaultRowHeight="14.4" x14ac:dyDescent="0.3"/>
  <cols>
    <col min="1" max="1" width="32.6640625" customWidth="1"/>
  </cols>
  <sheetData>
    <row r="1" spans="1:10" x14ac:dyDescent="0.3">
      <c r="B1" s="4" t="s">
        <v>77</v>
      </c>
      <c r="C1" s="4" t="s">
        <v>78</v>
      </c>
      <c r="D1" s="73" t="s">
        <v>79</v>
      </c>
      <c r="E1" s="73" t="s">
        <v>80</v>
      </c>
      <c r="F1" s="73" t="s">
        <v>81</v>
      </c>
      <c r="G1" s="73" t="s">
        <v>82</v>
      </c>
      <c r="H1" s="73" t="s">
        <v>83</v>
      </c>
      <c r="I1" s="74"/>
    </row>
    <row r="2" spans="1:10" x14ac:dyDescent="0.3">
      <c r="A2" s="75"/>
      <c r="B2" s="75"/>
      <c r="C2" s="75" t="s">
        <v>98</v>
      </c>
      <c r="D2" s="76">
        <v>6.2E-2</v>
      </c>
      <c r="E2" s="76">
        <v>1.4500000000000001E-2</v>
      </c>
      <c r="F2" s="77">
        <v>12011</v>
      </c>
      <c r="G2" s="77">
        <v>0.22</v>
      </c>
      <c r="H2" s="76">
        <v>1.8599999999999998E-2</v>
      </c>
      <c r="I2" s="78" t="s">
        <v>84</v>
      </c>
      <c r="J2" s="75"/>
    </row>
    <row r="3" spans="1:10" x14ac:dyDescent="0.3">
      <c r="A3" s="79" t="s">
        <v>97</v>
      </c>
      <c r="B3" s="80">
        <v>16</v>
      </c>
      <c r="C3" s="79"/>
      <c r="D3" s="81">
        <f>B3*D2</f>
        <v>0.99199999999999999</v>
      </c>
      <c r="E3" s="81">
        <f>E2*B3</f>
        <v>0.23200000000000001</v>
      </c>
      <c r="F3" s="82"/>
      <c r="G3" s="82"/>
      <c r="H3" s="81">
        <f>B3*H2</f>
        <v>0.29759999999999998</v>
      </c>
      <c r="I3" s="83">
        <f t="shared" ref="I3:I8" si="0">SUM(B3:H3)</f>
        <v>17.521599999999999</v>
      </c>
      <c r="J3" s="79" t="s">
        <v>85</v>
      </c>
    </row>
    <row r="4" spans="1:10" x14ac:dyDescent="0.3">
      <c r="A4" s="4" t="s">
        <v>86</v>
      </c>
      <c r="B4" s="81">
        <v>17</v>
      </c>
      <c r="C4" s="81"/>
      <c r="D4" s="81">
        <f>B4*D2</f>
        <v>1.054</v>
      </c>
      <c r="E4" s="81">
        <f>E2*B4</f>
        <v>0.24650000000000002</v>
      </c>
      <c r="F4" s="81">
        <f>F2/2080</f>
        <v>5.774519230769231</v>
      </c>
      <c r="G4" s="81">
        <f>B4*G2</f>
        <v>3.74</v>
      </c>
      <c r="H4" s="81">
        <f>B4*H2</f>
        <v>0.31619999999999998</v>
      </c>
      <c r="I4" s="83">
        <f t="shared" si="0"/>
        <v>28.131219230769229</v>
      </c>
    </row>
    <row r="5" spans="1:10" x14ac:dyDescent="0.3">
      <c r="A5" s="4" t="s">
        <v>87</v>
      </c>
      <c r="B5" s="81">
        <v>20</v>
      </c>
      <c r="C5" s="81"/>
      <c r="D5" s="81">
        <f>B5*D2</f>
        <v>1.24</v>
      </c>
      <c r="E5" s="81">
        <f>E2*B5</f>
        <v>0.29000000000000004</v>
      </c>
      <c r="F5" s="81">
        <f>F2/2080</f>
        <v>5.774519230769231</v>
      </c>
      <c r="G5" s="81">
        <f>B5*G2</f>
        <v>4.4000000000000004</v>
      </c>
      <c r="H5" s="81">
        <f>B5*H2</f>
        <v>0.372</v>
      </c>
      <c r="I5" s="83">
        <f t="shared" si="0"/>
        <v>32.076519230769229</v>
      </c>
    </row>
    <row r="6" spans="1:10" x14ac:dyDescent="0.3">
      <c r="A6" s="4" t="s">
        <v>88</v>
      </c>
      <c r="B6" s="81">
        <v>25.21</v>
      </c>
      <c r="C6" s="81"/>
      <c r="D6" s="81">
        <f>B6*D2</f>
        <v>1.5630200000000001</v>
      </c>
      <c r="E6" s="81">
        <f>E2*B6</f>
        <v>0.36554500000000001</v>
      </c>
      <c r="F6" s="81">
        <f>F2/2080</f>
        <v>5.774519230769231</v>
      </c>
      <c r="G6" s="81">
        <f>B6*G2</f>
        <v>5.5461999999999998</v>
      </c>
      <c r="H6" s="81">
        <f>B6*H2</f>
        <v>0.46890599999999999</v>
      </c>
      <c r="I6" s="83">
        <f t="shared" si="0"/>
        <v>38.928190230769232</v>
      </c>
    </row>
    <row r="7" spans="1:10" x14ac:dyDescent="0.3">
      <c r="A7" s="4" t="s">
        <v>89</v>
      </c>
      <c r="B7" s="81">
        <v>35.56</v>
      </c>
      <c r="C7" s="81"/>
      <c r="D7" s="81">
        <f>B7*D2</f>
        <v>2.20472</v>
      </c>
      <c r="E7" s="81">
        <f>B7*E2</f>
        <v>0.51562000000000008</v>
      </c>
      <c r="F7" s="81">
        <f>F2/2080</f>
        <v>5.774519230769231</v>
      </c>
      <c r="G7" s="81">
        <f>B7*G2</f>
        <v>7.8232000000000008</v>
      </c>
      <c r="H7" s="81">
        <f>B7*H2</f>
        <v>0.661416</v>
      </c>
      <c r="I7" s="83">
        <f t="shared" si="0"/>
        <v>52.539475230769234</v>
      </c>
    </row>
    <row r="8" spans="1:10" x14ac:dyDescent="0.3">
      <c r="A8" s="4" t="s">
        <v>90</v>
      </c>
      <c r="B8" s="81">
        <v>50.39</v>
      </c>
      <c r="C8" s="81">
        <f>4000/2080</f>
        <v>1.9230769230769231</v>
      </c>
      <c r="D8" s="81">
        <f>B8*D2</f>
        <v>3.12418</v>
      </c>
      <c r="E8" s="81">
        <f>B8*E2</f>
        <v>0.73065500000000005</v>
      </c>
      <c r="F8" s="81">
        <f>F2/2080</f>
        <v>5.774519230769231</v>
      </c>
      <c r="G8" s="81">
        <f>B8*G2</f>
        <v>11.085800000000001</v>
      </c>
      <c r="H8" s="81">
        <f>B8*H2</f>
        <v>0.93725399999999992</v>
      </c>
      <c r="I8" s="83">
        <f t="shared" si="0"/>
        <v>73.965485153846146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topLeftCell="A7" zoomScaleNormal="100" workbookViewId="0">
      <selection activeCell="A25" sqref="A25:E28"/>
    </sheetView>
  </sheetViews>
  <sheetFormatPr defaultRowHeight="14.4" x14ac:dyDescent="0.3"/>
  <cols>
    <col min="1" max="1" width="7.88671875" customWidth="1"/>
    <col min="2" max="2" width="63.88671875" style="25" customWidth="1"/>
    <col min="3" max="3" width="15.5546875" style="28" customWidth="1"/>
    <col min="4" max="4" width="15" style="1" customWidth="1"/>
    <col min="5" max="5" width="15.5546875" style="23" hidden="1" customWidth="1"/>
    <col min="6" max="6" width="37.88671875" bestFit="1" customWidth="1"/>
    <col min="7" max="7" width="14.109375" bestFit="1" customWidth="1"/>
    <col min="8" max="8" width="7.88671875" bestFit="1" customWidth="1"/>
    <col min="9" max="9" width="10.109375" bestFit="1" customWidth="1"/>
    <col min="10" max="10" width="2.88671875" customWidth="1"/>
    <col min="11" max="11" width="44.33203125" bestFit="1" customWidth="1"/>
    <col min="12" max="12" width="13.5546875" bestFit="1" customWidth="1"/>
    <col min="13" max="13" width="7.44140625" bestFit="1" customWidth="1"/>
    <col min="14" max="14" width="10.109375" bestFit="1" customWidth="1"/>
  </cols>
  <sheetData>
    <row r="1" spans="1:14" ht="21.6" thickBot="1" x14ac:dyDescent="0.35">
      <c r="A1" s="138" t="s">
        <v>124</v>
      </c>
      <c r="B1" s="139"/>
      <c r="C1" s="139"/>
      <c r="D1" s="139"/>
      <c r="E1" s="140"/>
      <c r="F1" s="12"/>
      <c r="G1" s="12"/>
      <c r="H1" s="12"/>
      <c r="I1" s="12"/>
      <c r="J1" s="12"/>
      <c r="K1" s="12"/>
      <c r="L1" s="12"/>
      <c r="M1" s="12"/>
      <c r="N1" s="12"/>
    </row>
    <row r="2" spans="1:14" ht="18" x14ac:dyDescent="0.3">
      <c r="A2" s="227" t="s">
        <v>120</v>
      </c>
      <c r="B2" s="228"/>
      <c r="C2" s="228"/>
      <c r="D2" s="228"/>
      <c r="E2" s="229"/>
      <c r="F2" s="5"/>
      <c r="G2" s="7"/>
      <c r="H2" s="7"/>
      <c r="I2" s="7"/>
      <c r="J2" s="7"/>
      <c r="K2" s="127"/>
      <c r="L2" s="127"/>
      <c r="M2" s="127"/>
      <c r="N2" s="127"/>
    </row>
    <row r="3" spans="1:14" ht="28.2" customHeight="1" x14ac:dyDescent="0.3">
      <c r="A3" s="144" t="s">
        <v>63</v>
      </c>
      <c r="B3" s="127"/>
      <c r="C3" s="26"/>
      <c r="D3" s="7"/>
      <c r="E3" s="18"/>
      <c r="F3" s="5"/>
      <c r="G3" s="7"/>
      <c r="H3" s="7"/>
      <c r="I3" s="7"/>
      <c r="J3" s="7"/>
      <c r="K3" s="127"/>
      <c r="L3" s="127"/>
      <c r="M3" s="127"/>
      <c r="N3" s="127"/>
    </row>
    <row r="4" spans="1:14" ht="28.2" customHeight="1" thickBot="1" x14ac:dyDescent="0.35">
      <c r="A4" s="145" t="s">
        <v>62</v>
      </c>
      <c r="B4" s="146"/>
      <c r="C4" s="55" t="s">
        <v>22</v>
      </c>
      <c r="D4" s="56" t="s">
        <v>22</v>
      </c>
      <c r="E4" s="21"/>
      <c r="F4" s="5"/>
      <c r="G4" s="7"/>
      <c r="H4" s="7"/>
      <c r="I4" s="7"/>
      <c r="J4" s="7"/>
      <c r="K4" s="57"/>
      <c r="L4" s="57"/>
      <c r="M4" s="57"/>
      <c r="N4" s="57"/>
    </row>
    <row r="5" spans="1:14" ht="28.2" customHeight="1" thickBot="1" x14ac:dyDescent="0.35">
      <c r="A5" s="212" t="s">
        <v>121</v>
      </c>
      <c r="B5" s="213"/>
      <c r="C5" s="213"/>
      <c r="D5" s="213"/>
      <c r="E5" s="214"/>
      <c r="K5" s="3"/>
    </row>
    <row r="6" spans="1:14" ht="21.75" customHeight="1" x14ac:dyDescent="0.3">
      <c r="A6" s="215" t="s">
        <v>122</v>
      </c>
      <c r="B6" s="216"/>
      <c r="C6" s="216"/>
      <c r="D6" s="216"/>
      <c r="E6" s="217"/>
      <c r="K6" s="3"/>
    </row>
    <row r="7" spans="1:14" ht="28.2" customHeight="1" x14ac:dyDescent="0.3">
      <c r="A7" s="218" t="s">
        <v>123</v>
      </c>
      <c r="B7" s="219"/>
      <c r="C7" s="219"/>
      <c r="D7" s="219"/>
      <c r="E7" s="220"/>
      <c r="K7" s="3"/>
    </row>
    <row r="8" spans="1:14" ht="28.2" customHeight="1" x14ac:dyDescent="0.3">
      <c r="A8" s="218"/>
      <c r="B8" s="219"/>
      <c r="C8" s="219"/>
      <c r="D8" s="219"/>
      <c r="E8" s="220"/>
      <c r="K8" s="3"/>
    </row>
    <row r="9" spans="1:14" ht="28.2" customHeight="1" x14ac:dyDescent="0.3">
      <c r="A9" s="218"/>
      <c r="B9" s="219"/>
      <c r="C9" s="219"/>
      <c r="D9" s="219"/>
      <c r="E9" s="220"/>
      <c r="K9" s="3"/>
    </row>
    <row r="10" spans="1:14" ht="28.2" customHeight="1" thickBot="1" x14ac:dyDescent="0.35">
      <c r="A10" s="221"/>
      <c r="B10" s="222"/>
      <c r="C10" s="222"/>
      <c r="D10" s="222"/>
      <c r="E10" s="223"/>
      <c r="K10" s="3"/>
    </row>
    <row r="11" spans="1:14" ht="28.2" customHeight="1" thickBot="1" x14ac:dyDescent="0.35">
      <c r="A11" s="212" t="s">
        <v>125</v>
      </c>
      <c r="B11" s="213"/>
      <c r="C11" s="213"/>
      <c r="D11" s="213"/>
      <c r="E11" s="214"/>
      <c r="K11" s="3"/>
    </row>
    <row r="12" spans="1:14" ht="28.2" customHeight="1" x14ac:dyDescent="0.3">
      <c r="A12" s="224" t="s">
        <v>122</v>
      </c>
      <c r="B12" s="225"/>
      <c r="C12" s="225"/>
      <c r="D12" s="225"/>
      <c r="E12" s="226"/>
      <c r="K12" s="3"/>
    </row>
    <row r="13" spans="1:14" ht="28.2" customHeight="1" x14ac:dyDescent="0.3">
      <c r="A13" s="206" t="s">
        <v>127</v>
      </c>
      <c r="B13" s="207"/>
      <c r="C13" s="207"/>
      <c r="D13" s="207"/>
      <c r="E13" s="208"/>
      <c r="K13" s="3"/>
    </row>
    <row r="14" spans="1:14" ht="28.2" customHeight="1" x14ac:dyDescent="0.3">
      <c r="A14" s="206"/>
      <c r="B14" s="207"/>
      <c r="C14" s="207"/>
      <c r="D14" s="207"/>
      <c r="E14" s="208"/>
      <c r="K14" s="3"/>
    </row>
    <row r="15" spans="1:14" ht="28.2" customHeight="1" x14ac:dyDescent="0.3">
      <c r="A15" s="206"/>
      <c r="B15" s="207"/>
      <c r="C15" s="207"/>
      <c r="D15" s="207"/>
      <c r="E15" s="208"/>
      <c r="K15" s="3"/>
    </row>
    <row r="16" spans="1:14" ht="28.2" customHeight="1" thickBot="1" x14ac:dyDescent="0.35">
      <c r="A16" s="206"/>
      <c r="B16" s="207"/>
      <c r="C16" s="207"/>
      <c r="D16" s="207"/>
      <c r="E16" s="208"/>
      <c r="K16" s="3"/>
    </row>
    <row r="17" spans="1:11" ht="28.2" customHeight="1" thickBot="1" x14ac:dyDescent="0.35">
      <c r="A17" s="212" t="s">
        <v>126</v>
      </c>
      <c r="B17" s="213"/>
      <c r="C17" s="213"/>
      <c r="D17" s="213"/>
      <c r="E17" s="214"/>
      <c r="K17" s="3"/>
    </row>
    <row r="18" spans="1:11" ht="28.2" customHeight="1" x14ac:dyDescent="0.3">
      <c r="A18" s="224" t="s">
        <v>122</v>
      </c>
      <c r="B18" s="225"/>
      <c r="C18" s="225"/>
      <c r="D18" s="225"/>
      <c r="E18" s="226"/>
      <c r="K18" s="3"/>
    </row>
    <row r="19" spans="1:11" ht="28.2" customHeight="1" x14ac:dyDescent="0.3">
      <c r="A19" s="206"/>
      <c r="B19" s="207"/>
      <c r="C19" s="207"/>
      <c r="D19" s="207"/>
      <c r="E19" s="208"/>
      <c r="K19" s="3"/>
    </row>
    <row r="20" spans="1:11" ht="28.2" customHeight="1" x14ac:dyDescent="0.3">
      <c r="A20" s="206"/>
      <c r="B20" s="207"/>
      <c r="C20" s="207"/>
      <c r="D20" s="207"/>
      <c r="E20" s="208"/>
    </row>
    <row r="21" spans="1:11" ht="28.2" customHeight="1" x14ac:dyDescent="0.3">
      <c r="A21" s="206"/>
      <c r="B21" s="207"/>
      <c r="C21" s="207"/>
      <c r="D21" s="207"/>
      <c r="E21" s="208"/>
    </row>
    <row r="22" spans="1:11" ht="28.2" customHeight="1" thickBot="1" x14ac:dyDescent="0.35">
      <c r="A22" s="209"/>
      <c r="B22" s="210"/>
      <c r="C22" s="210"/>
      <c r="D22" s="210"/>
      <c r="E22" s="211"/>
    </row>
    <row r="23" spans="1:11" ht="28.2" customHeight="1" thickBot="1" x14ac:dyDescent="0.35">
      <c r="A23" s="212" t="s">
        <v>128</v>
      </c>
      <c r="B23" s="213"/>
      <c r="C23" s="213"/>
      <c r="D23" s="213"/>
      <c r="E23" s="214"/>
    </row>
    <row r="24" spans="1:11" ht="28.2" customHeight="1" x14ac:dyDescent="0.3">
      <c r="A24" s="224" t="s">
        <v>122</v>
      </c>
      <c r="B24" s="225"/>
      <c r="C24" s="225"/>
      <c r="D24" s="225"/>
      <c r="E24" s="226"/>
    </row>
    <row r="25" spans="1:11" ht="28.2" customHeight="1" x14ac:dyDescent="0.3">
      <c r="A25" s="206"/>
      <c r="B25" s="207"/>
      <c r="C25" s="207"/>
      <c r="D25" s="207"/>
      <c r="E25" s="208"/>
    </row>
    <row r="26" spans="1:11" ht="28.2" customHeight="1" x14ac:dyDescent="0.3">
      <c r="A26" s="206"/>
      <c r="B26" s="207"/>
      <c r="C26" s="207"/>
      <c r="D26" s="207"/>
      <c r="E26" s="208"/>
    </row>
    <row r="27" spans="1:11" ht="28.2" customHeight="1" x14ac:dyDescent="0.3">
      <c r="A27" s="206"/>
      <c r="B27" s="207"/>
      <c r="C27" s="207"/>
      <c r="D27" s="207"/>
      <c r="E27" s="208"/>
      <c r="F27" s="2"/>
      <c r="G27" s="2"/>
      <c r="H27" s="2"/>
    </row>
    <row r="28" spans="1:11" ht="28.2" customHeight="1" thickBot="1" x14ac:dyDescent="0.35">
      <c r="A28" s="209"/>
      <c r="B28" s="210"/>
      <c r="C28" s="210"/>
      <c r="D28" s="210"/>
      <c r="E28" s="211"/>
      <c r="F28" s="2"/>
      <c r="G28" s="2"/>
      <c r="H28" s="2"/>
    </row>
  </sheetData>
  <mergeCells count="18">
    <mergeCell ref="A4:B4"/>
    <mergeCell ref="A1:E1"/>
    <mergeCell ref="A2:E2"/>
    <mergeCell ref="K2:N2"/>
    <mergeCell ref="A3:B3"/>
    <mergeCell ref="K3:N3"/>
    <mergeCell ref="A25:E28"/>
    <mergeCell ref="A5:E5"/>
    <mergeCell ref="A6:E6"/>
    <mergeCell ref="A7:E10"/>
    <mergeCell ref="A11:E11"/>
    <mergeCell ref="A13:E16"/>
    <mergeCell ref="A12:E12"/>
    <mergeCell ref="A17:E17"/>
    <mergeCell ref="A18:E18"/>
    <mergeCell ref="A19:E22"/>
    <mergeCell ref="A23:E23"/>
    <mergeCell ref="A24:E24"/>
  </mergeCells>
  <pageMargins left="0.7" right="0.7" top="0.75" bottom="0.75" header="0.3" footer="0.3"/>
  <pageSetup scale="8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FEMA REIMB</vt:lpstr>
      <vt:lpstr>CARES - STIMULUS</vt:lpstr>
      <vt:lpstr>REVENUE TRACK</vt:lpstr>
      <vt:lpstr>Sched A Exp</vt:lpstr>
      <vt:lpstr>Sched B Labor</vt:lpstr>
      <vt:lpstr>Sched B Labor FEMA </vt:lpstr>
      <vt:lpstr>LABOR COST WORKSHEET</vt:lpstr>
      <vt:lpstr>Sheet C Description</vt:lpstr>
      <vt:lpstr>'CARES - STIMULUS'!Print_Area</vt:lpstr>
      <vt:lpstr>'FEMA REIMB'!Print_Area</vt:lpstr>
      <vt:lpstr>'REVENUE TRACK'!Print_Area</vt:lpstr>
      <vt:lpstr>'Sched A Exp'!Print_Area</vt:lpstr>
      <vt:lpstr>'Sched B Labor'!Print_Area</vt:lpstr>
      <vt:lpstr>'Sheet C Description'!Print_Area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Andreassen</dc:creator>
  <cp:lastModifiedBy>Nils Andreassen</cp:lastModifiedBy>
  <cp:lastPrinted>2020-04-08T19:32:41Z</cp:lastPrinted>
  <dcterms:created xsi:type="dcterms:W3CDTF">2020-04-06T16:37:24Z</dcterms:created>
  <dcterms:modified xsi:type="dcterms:W3CDTF">2020-04-08T20:39:30Z</dcterms:modified>
</cp:coreProperties>
</file>